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절대 지우지말것\Desktop\물가관리\물가모니터\서민물가 가격비교정보\2026년\260326\"/>
    </mc:Choice>
  </mc:AlternateContent>
  <xr:revisionPtr revIDLastSave="0" documentId="13_ncr:1_{7094184A-CE52-492A-8DA6-FB52A59049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서민물가" sheetId="3" r:id="rId1"/>
  </sheets>
  <definedNames>
    <definedName name="_xlnm.Print_Area" localSheetId="0">'1.서민물가'!$A$1:$Q$55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3" l="1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E37" i="3" l="1"/>
  <c r="H6" i="3"/>
  <c r="H13" i="3" l="1"/>
  <c r="G26" i="3"/>
  <c r="H19" i="3"/>
  <c r="H7" i="3"/>
  <c r="H8" i="3"/>
  <c r="H9" i="3"/>
  <c r="H10" i="3"/>
  <c r="H11" i="3"/>
  <c r="H12" i="3"/>
  <c r="H14" i="3"/>
  <c r="H15" i="3"/>
  <c r="H16" i="3"/>
  <c r="H20" i="3"/>
  <c r="H21" i="3"/>
  <c r="H22" i="3"/>
  <c r="H23" i="3"/>
  <c r="H24" i="3"/>
  <c r="H25" i="3"/>
  <c r="H26" i="3"/>
  <c r="G13" i="3"/>
  <c r="G8" i="3"/>
  <c r="G9" i="3"/>
  <c r="G10" i="3"/>
  <c r="G11" i="3"/>
  <c r="G12" i="3"/>
  <c r="G14" i="3"/>
  <c r="G15" i="3"/>
  <c r="G16" i="3"/>
  <c r="G20" i="3"/>
  <c r="G21" i="3"/>
  <c r="G22" i="3"/>
  <c r="G23" i="3"/>
  <c r="G24" i="3"/>
  <c r="G25" i="3"/>
  <c r="G7" i="3"/>
  <c r="E42" i="3"/>
  <c r="E34" i="3"/>
  <c r="E35" i="3"/>
  <c r="E36" i="3"/>
  <c r="E38" i="3"/>
  <c r="E39" i="3"/>
  <c r="E40" i="3"/>
  <c r="E41" i="3"/>
  <c r="E33" i="3"/>
  <c r="D34" i="3"/>
  <c r="D35" i="3"/>
  <c r="D36" i="3"/>
  <c r="D37" i="3"/>
  <c r="D38" i="3"/>
  <c r="D39" i="3"/>
  <c r="D40" i="3"/>
  <c r="D41" i="3"/>
  <c r="D42" i="3"/>
  <c r="D33" i="3"/>
  <c r="C34" i="3"/>
  <c r="C35" i="3"/>
  <c r="C36" i="3"/>
  <c r="C37" i="3"/>
  <c r="C38" i="3"/>
  <c r="C39" i="3"/>
  <c r="C40" i="3"/>
  <c r="C41" i="3"/>
  <c r="C42" i="3"/>
  <c r="C33" i="3"/>
  <c r="E12" i="3"/>
  <c r="E14" i="3"/>
  <c r="E19" i="3" l="1"/>
  <c r="G19" i="3"/>
  <c r="E16" i="3"/>
  <c r="E13" i="3"/>
  <c r="E15" i="3"/>
  <c r="E17" i="3"/>
  <c r="E26" i="3"/>
  <c r="E11" i="3"/>
  <c r="E25" i="3"/>
  <c r="E10" i="3"/>
  <c r="E23" i="3"/>
  <c r="E9" i="3"/>
  <c r="E22" i="3"/>
  <c r="E8" i="3"/>
  <c r="E21" i="3"/>
  <c r="F21" i="3" s="1"/>
  <c r="E7" i="3"/>
  <c r="E20" i="3"/>
  <c r="E24" i="3"/>
  <c r="G17" i="3"/>
  <c r="H17" i="3"/>
  <c r="G6" i="3"/>
  <c r="E6" i="3" l="1"/>
  <c r="F9" i="3"/>
  <c r="F10" i="3"/>
  <c r="F11" i="3"/>
  <c r="F12" i="3"/>
  <c r="F14" i="3"/>
  <c r="F15" i="3"/>
  <c r="F16" i="3"/>
  <c r="F17" i="3"/>
  <c r="F19" i="3"/>
  <c r="F20" i="3"/>
  <c r="F22" i="3"/>
  <c r="F23" i="3"/>
  <c r="F24" i="3"/>
  <c r="F25" i="3"/>
  <c r="F26" i="3"/>
  <c r="F13" i="3" l="1"/>
  <c r="F6" i="3" l="1"/>
  <c r="F8" i="3"/>
  <c r="F7" i="3"/>
  <c r="H18" i="3"/>
  <c r="G18" i="3"/>
  <c r="E18" i="3"/>
  <c r="C27" i="3" l="1"/>
  <c r="F18" i="3"/>
  <c r="F27" i="3" s="1"/>
  <c r="E27" i="3"/>
</calcChain>
</file>

<file path=xl/sharedStrings.xml><?xml version="1.0" encoding="utf-8"?>
<sst xmlns="http://schemas.openxmlformats.org/spreadsheetml/2006/main" count="187" uniqueCount="169">
  <si>
    <t>【개인서비스업】</t>
    <phoneticPr fontId="2" type="noConversion"/>
  </si>
  <si>
    <t>품  목</t>
    <phoneticPr fontId="2" type="noConversion"/>
  </si>
  <si>
    <t>규격 및 단위</t>
    <phoneticPr fontId="2" type="noConversion"/>
  </si>
  <si>
    <t>금주평균</t>
    <phoneticPr fontId="2" type="noConversion"/>
  </si>
  <si>
    <t>최고값</t>
    <phoneticPr fontId="2" type="noConversion"/>
  </si>
  <si>
    <t>최저값</t>
    <phoneticPr fontId="2" type="noConversion"/>
  </si>
  <si>
    <t>탕수육</t>
    <phoneticPr fontId="2" type="noConversion"/>
  </si>
  <si>
    <t>소</t>
    <phoneticPr fontId="2" type="noConversion"/>
  </si>
  <si>
    <t>자장면</t>
    <phoneticPr fontId="2" type="noConversion"/>
  </si>
  <si>
    <t>1그릇</t>
    <phoneticPr fontId="2" type="noConversion"/>
  </si>
  <si>
    <t>칼국수</t>
    <phoneticPr fontId="2" type="noConversion"/>
  </si>
  <si>
    <t>김밥</t>
    <phoneticPr fontId="2" type="noConversion"/>
  </si>
  <si>
    <t>햄버거</t>
    <phoneticPr fontId="2" type="noConversion"/>
  </si>
  <si>
    <t>불고기버거 1개</t>
    <phoneticPr fontId="2" type="noConversion"/>
  </si>
  <si>
    <t>돈까스</t>
    <phoneticPr fontId="2" type="noConversion"/>
  </si>
  <si>
    <t>1인분</t>
    <phoneticPr fontId="2" type="noConversion"/>
  </si>
  <si>
    <t>튀김닭</t>
    <phoneticPr fontId="2" type="noConversion"/>
  </si>
  <si>
    <t>1마리</t>
    <phoneticPr fontId="2" type="noConversion"/>
  </si>
  <si>
    <t>닭갈비</t>
    <phoneticPr fontId="2" type="noConversion"/>
  </si>
  <si>
    <t>뼈없는 닭갈비, 1인분</t>
    <phoneticPr fontId="2" type="noConversion"/>
  </si>
  <si>
    <t>돼지갈비</t>
    <phoneticPr fontId="2" type="noConversion"/>
  </si>
  <si>
    <t>1인분(200g)</t>
    <phoneticPr fontId="2" type="noConversion"/>
  </si>
  <si>
    <t>삼겹살</t>
    <phoneticPr fontId="2" type="noConversion"/>
  </si>
  <si>
    <t>쌀</t>
    <phoneticPr fontId="2" type="noConversion"/>
  </si>
  <si>
    <t>무</t>
    <phoneticPr fontId="2" type="noConversion"/>
  </si>
  <si>
    <t>배추</t>
    <phoneticPr fontId="2" type="noConversion"/>
  </si>
  <si>
    <t>파</t>
    <phoneticPr fontId="2" type="noConversion"/>
  </si>
  <si>
    <t>사과</t>
    <phoneticPr fontId="2" type="noConversion"/>
  </si>
  <si>
    <t>배</t>
    <phoneticPr fontId="2" type="noConversion"/>
  </si>
  <si>
    <t>바나나</t>
    <phoneticPr fontId="2" type="noConversion"/>
  </si>
  <si>
    <t>수입산, 1kg</t>
    <phoneticPr fontId="2" type="noConversion"/>
  </si>
  <si>
    <t>오렌지(수입산 개당200g), 10개</t>
    <phoneticPr fontId="2" type="noConversion"/>
  </si>
  <si>
    <t>마늘</t>
    <phoneticPr fontId="2" type="noConversion"/>
  </si>
  <si>
    <t>깐마늘(국산), 1kg</t>
    <phoneticPr fontId="2" type="noConversion"/>
  </si>
  <si>
    <t>돼지고기</t>
    <phoneticPr fontId="2" type="noConversion"/>
  </si>
  <si>
    <t>쇠고기</t>
    <phoneticPr fontId="2" type="noConversion"/>
  </si>
  <si>
    <t>달걀</t>
    <phoneticPr fontId="2" type="noConversion"/>
  </si>
  <si>
    <t>꽁치</t>
    <phoneticPr fontId="2" type="noConversion"/>
  </si>
  <si>
    <t>마른멸치</t>
    <phoneticPr fontId="2" type="noConversion"/>
  </si>
  <si>
    <t>밀가루</t>
    <phoneticPr fontId="2" type="noConversion"/>
  </si>
  <si>
    <t>식용유</t>
    <phoneticPr fontId="2" type="noConversion"/>
  </si>
  <si>
    <t>세제</t>
    <phoneticPr fontId="2" type="noConversion"/>
  </si>
  <si>
    <t>분유</t>
    <phoneticPr fontId="2" type="noConversion"/>
  </si>
  <si>
    <t>설탕</t>
    <phoneticPr fontId="2" type="noConversion"/>
  </si>
  <si>
    <t>오렌지</t>
    <phoneticPr fontId="2" type="noConversion"/>
  </si>
  <si>
    <t>합계 평균</t>
    <phoneticPr fontId="2" type="noConversion"/>
  </si>
  <si>
    <t>품  목</t>
    <phoneticPr fontId="2" type="noConversion"/>
  </si>
  <si>
    <t>금주평균</t>
    <phoneticPr fontId="2" type="noConversion"/>
  </si>
  <si>
    <t>전주평균</t>
    <phoneticPr fontId="2" type="noConversion"/>
  </si>
  <si>
    <t>차액</t>
    <phoneticPr fontId="2" type="noConversion"/>
  </si>
  <si>
    <t>최고값</t>
    <phoneticPr fontId="2" type="noConversion"/>
  </si>
  <si>
    <t>최저값</t>
    <phoneticPr fontId="2" type="noConversion"/>
  </si>
  <si>
    <t>GS마트</t>
    <phoneticPr fontId="2" type="noConversion"/>
  </si>
  <si>
    <t>롯데마트</t>
    <phoneticPr fontId="2" type="noConversion"/>
  </si>
  <si>
    <t>화장지</t>
    <phoneticPr fontId="2" type="noConversion"/>
  </si>
  <si>
    <t>규격 및 단위</t>
    <phoneticPr fontId="2" type="noConversion"/>
  </si>
  <si>
    <t xml:space="preserve"> * 이번주 전통시장 물가조사에 협조해주신 업소입니다. 감사합니다.</t>
    <phoneticPr fontId="4" type="noConversion"/>
  </si>
  <si>
    <t>1개 中사이즈</t>
    <phoneticPr fontId="2" type="noConversion"/>
  </si>
  <si>
    <t>1포기</t>
    <phoneticPr fontId="2" type="noConversion"/>
  </si>
  <si>
    <t>1단(大사이즈 10뿌리)</t>
    <phoneticPr fontId="2" type="noConversion"/>
  </si>
  <si>
    <t>개당 300g,10개</t>
    <phoneticPr fontId="2" type="noConversion"/>
  </si>
  <si>
    <t>개당 500g,10개</t>
    <phoneticPr fontId="2" type="noConversion"/>
  </si>
  <si>
    <t>5마리</t>
    <phoneticPr fontId="2" type="noConversion"/>
  </si>
  <si>
    <t>볶음멸치(3.5cm),250g</t>
    <phoneticPr fontId="2" type="noConversion"/>
  </si>
  <si>
    <t>LG자연퐁리필,1.4KG</t>
    <phoneticPr fontId="2" type="noConversion"/>
  </si>
  <si>
    <t>임페리얼드림X0,800G1단계</t>
    <phoneticPr fontId="2" type="noConversion"/>
  </si>
  <si>
    <t>크리넥스(3겹), 30mX30롤</t>
    <phoneticPr fontId="2" type="noConversion"/>
  </si>
  <si>
    <t>구곡,명륜2</t>
    <phoneticPr fontId="2" type="noConversion"/>
  </si>
  <si>
    <t>정육(생삼겹살), 100g</t>
    <phoneticPr fontId="2" type="noConversion"/>
  </si>
  <si>
    <t>불고기(국내산), 100g</t>
    <phoneticPr fontId="2" type="noConversion"/>
  </si>
  <si>
    <t>고등어</t>
    <phoneticPr fontId="2" type="noConversion"/>
  </si>
  <si>
    <t>1줄</t>
    <phoneticPr fontId="2" type="noConversion"/>
  </si>
  <si>
    <t>백설(중력분), 1kg</t>
    <phoneticPr fontId="2" type="noConversion"/>
  </si>
  <si>
    <t>백설(콩),1.5L</t>
    <phoneticPr fontId="2" type="noConversion"/>
  </si>
  <si>
    <t>백설설탕, 1kg</t>
    <phoneticPr fontId="2" type="noConversion"/>
  </si>
  <si>
    <t>특란, 30개</t>
    <phoneticPr fontId="2" type="noConversion"/>
  </si>
  <si>
    <t xml:space="preserve"> * 이번주 지역별 개인서비스업소 물가조사에는 다음 업소에서 협조해 주셨습니다.  </t>
    <phoneticPr fontId="2" type="noConversion"/>
  </si>
  <si>
    <t xml:space="preserve"> ◆ 전주대비 등락률(오른 품목은 빨간색, 내린품목은 파란색, 변동없음은 검정색 표시임 )</t>
    <phoneticPr fontId="2" type="noConversion"/>
  </si>
  <si>
    <t>서민물가 가격비교정보</t>
    <phoneticPr fontId="2" type="noConversion"/>
  </si>
  <si>
    <t>수입자반(1손)</t>
    <phoneticPr fontId="2" type="noConversion"/>
  </si>
  <si>
    <t xml:space="preserve"> ※ 칼국수 등 가격차이가 있는 경우는 해물이나 바지락칼국수등 차별화된 서비스를 제공하는 경우입니다.</t>
    <phoneticPr fontId="2" type="noConversion"/>
  </si>
  <si>
    <t>전주대비
등락율</t>
    <phoneticPr fontId="2" type="noConversion"/>
  </si>
  <si>
    <t>원주토.토미(일반), 20kg</t>
    <phoneticPr fontId="2" type="noConversion"/>
  </si>
  <si>
    <t>※ 본 정보는 관내 재래시장 및 중대형마트의 생활필수품 물가정보를 제공하고자  합니다.
※ 야채, 청과류 가격은 100g 단위로 환산하여 조사된 가격이며, 공산품을 제외한 일부 품목은 시간대별, 원산지별 품목 및 종류의 크기에 따라 다소 차이가 있으며, 
   특히 우리지역 토.토미의 경우 지역농협별로 출하가격이 상이하여 가격차이가 발생할 수 있음을 알려드립니다.</t>
    <phoneticPr fontId="4" type="noConversion"/>
  </si>
  <si>
    <t>롯데리아</t>
  </si>
  <si>
    <t>SG마트</t>
    <phoneticPr fontId="2" type="noConversion"/>
  </si>
  <si>
    <t>행구, 개운,
봉산, 반곡</t>
    <phoneticPr fontId="2" type="noConversion"/>
  </si>
  <si>
    <t>원마트</t>
    <phoneticPr fontId="2" type="noConversion"/>
  </si>
  <si>
    <t>태장, 우산</t>
    <phoneticPr fontId="2" type="noConversion"/>
  </si>
  <si>
    <t>이마트</t>
    <phoneticPr fontId="2" type="noConversion"/>
  </si>
  <si>
    <t>단계</t>
    <phoneticPr fontId="2" type="noConversion"/>
  </si>
  <si>
    <t>플러스마트</t>
    <phoneticPr fontId="2" type="noConversion"/>
  </si>
  <si>
    <t>학성, 일산</t>
    <phoneticPr fontId="2" type="noConversion"/>
  </si>
  <si>
    <t>도래미시장</t>
    <phoneticPr fontId="2" type="noConversion"/>
  </si>
  <si>
    <t>남부시장</t>
    <phoneticPr fontId="2" type="noConversion"/>
  </si>
  <si>
    <t>남부청과</t>
  </si>
  <si>
    <t>한밭축산</t>
  </si>
  <si>
    <t>청해생선</t>
  </si>
  <si>
    <t>대덕상회</t>
  </si>
  <si>
    <t>그린청과</t>
  </si>
  <si>
    <t>대성축산</t>
  </si>
  <si>
    <t>형제식품</t>
  </si>
  <si>
    <t>지은수산</t>
  </si>
  <si>
    <t>강원잡화</t>
  </si>
  <si>
    <t xml:space="preserve">  * 가격정보제공 : 원주시홈페이지-분야별정보-기업/경제-유통소비(물가/소비자)-서민물가 가격비교(문의: 원주시 경제진흥과 737-2915 원주소시모 748-3277)</t>
    <phoneticPr fontId="4" type="noConversion"/>
  </si>
  <si>
    <t>행복마트</t>
  </si>
  <si>
    <t>대흥상회</t>
  </si>
  <si>
    <t>동호네야채</t>
  </si>
  <si>
    <t>수협바다마트</t>
    <phoneticPr fontId="2" type="noConversion"/>
  </si>
  <si>
    <t>무실(1)</t>
    <phoneticPr fontId="2" type="noConversion"/>
  </si>
  <si>
    <t>무실(2)</t>
    <phoneticPr fontId="2" type="noConversion"/>
  </si>
  <si>
    <t>덕흥쌀상회</t>
  </si>
  <si>
    <t>맘스터치</t>
  </si>
  <si>
    <t>태장반점</t>
  </si>
  <si>
    <t>영양콩손칼국수</t>
  </si>
  <si>
    <t>즉석김밥나라</t>
  </si>
  <si>
    <t>오마이갓돈가스</t>
  </si>
  <si>
    <t>쌍동통닭</t>
  </si>
  <si>
    <t>윤가네숯불구이</t>
  </si>
  <si>
    <t>육즙주의보</t>
  </si>
  <si>
    <t>맘스터치무실점</t>
  </si>
  <si>
    <t>진심왕돈가스</t>
  </si>
  <si>
    <t>명인만두</t>
  </si>
  <si>
    <t>맥도날드</t>
  </si>
  <si>
    <t>오방김밥</t>
  </si>
  <si>
    <t>남이섬닭갈비</t>
  </si>
  <si>
    <t>왕도반점</t>
  </si>
  <si>
    <t>면사무소</t>
  </si>
  <si>
    <t>오로지김밥</t>
  </si>
  <si>
    <t>놀이터분식</t>
  </si>
  <si>
    <t>bbq 명륜점</t>
  </si>
  <si>
    <t>최고집</t>
  </si>
  <si>
    <t>홍갈비</t>
  </si>
  <si>
    <t>초원숯불구이</t>
  </si>
  <si>
    <t>아빠닭갈비</t>
  </si>
  <si>
    <t>없음</t>
  </si>
  <si>
    <t>린</t>
  </si>
  <si>
    <t>등촌샤브칼국수</t>
  </si>
  <si>
    <t>오공김밥무실점</t>
  </si>
  <si>
    <t>행복한우동가게</t>
  </si>
  <si>
    <t>자담치킨</t>
  </si>
  <si>
    <t>춘천닭갈비</t>
  </si>
  <si>
    <t>대한민국삼겹살</t>
  </si>
  <si>
    <t>광화문갈비</t>
    <phoneticPr fontId="2" type="noConversion"/>
  </si>
  <si>
    <t>차이나먹거리</t>
  </si>
  <si>
    <t>공릉동멸치국수</t>
  </si>
  <si>
    <t>교촌치킨</t>
  </si>
  <si>
    <t>참좋은고기</t>
  </si>
  <si>
    <t>우성정육점숯불구이</t>
  </si>
  <si>
    <t>중화요리한성</t>
  </si>
  <si>
    <t>북촌손만두</t>
  </si>
  <si>
    <t xml:space="preserve"> 미아리우동집</t>
  </si>
  <si>
    <t>바삭돈가스</t>
  </si>
  <si>
    <t>우성닭갈비</t>
  </si>
  <si>
    <t>현대숯불갈비</t>
  </si>
  <si>
    <t>중화면옥</t>
  </si>
  <si>
    <t>칼국당</t>
  </si>
  <si>
    <t>청춘꼬마김밥</t>
  </si>
  <si>
    <t>페리카나무실</t>
  </si>
  <si>
    <t>춘천호반닭갈비</t>
  </si>
  <si>
    <t>남원주숯불갈비</t>
  </si>
  <si>
    <t>홍콩반점</t>
  </si>
  <si>
    <t>고향칼국수</t>
  </si>
  <si>
    <t>정식당</t>
  </si>
  <si>
    <t>엄마네돈가스</t>
  </si>
  <si>
    <t>굽네치킨</t>
  </si>
  <si>
    <t>오학닭갈비</t>
  </si>
  <si>
    <t>화담돼지갈비</t>
  </si>
  <si>
    <t>&lt;2026년 3월 넷째주&gt;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</si>
</sst>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_(&quot;₩&quot;* #,##0_);_(&quot;₩&quot;* \(#,##0\);_(&quot;₩&quot;* &quot;-&quot;_);_(@_)"/>
    <numFmt numFmtId="177" formatCode="_(* #,##0_);_(* \(#,##0\);_(* &quot;-&quot;_);_(@_)"/>
    <numFmt numFmtId="178" formatCode="0_ "/>
    <numFmt numFmtId="179" formatCode="#,##0;[Red]#,##0"/>
    <numFmt numFmtId="180" formatCode="0.0%"/>
    <numFmt numFmtId="181" formatCode="#,##0_);[Red]\(#,##0\)"/>
    <numFmt numFmtId="182" formatCode="#,##0_ ;[Red]\-#,##0\ "/>
  </numFmts>
  <fonts count="4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10"/>
      <name val="굴림체"/>
      <family val="3"/>
      <charset val="129"/>
    </font>
    <font>
      <sz val="14"/>
      <color indexed="12"/>
      <name val="돋움"/>
      <family val="3"/>
      <charset val="129"/>
    </font>
    <font>
      <sz val="14"/>
      <name val="돋움"/>
      <family val="3"/>
      <charset val="129"/>
    </font>
    <font>
      <b/>
      <sz val="14"/>
      <color indexed="12"/>
      <name val="휴먼둥근헤드라인"/>
      <family val="1"/>
      <charset val="129"/>
    </font>
    <font>
      <b/>
      <sz val="10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2"/>
      <name val="HY견고딕"/>
      <family val="1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sz val="10"/>
      <color rgb="FF008000"/>
      <name val="굴림체"/>
      <family val="3"/>
      <charset val="129"/>
    </font>
    <font>
      <b/>
      <sz val="9"/>
      <color rgb="FF008000"/>
      <name val="굴림체"/>
      <family val="3"/>
      <charset val="129"/>
    </font>
    <font>
      <b/>
      <sz val="10"/>
      <color rgb="FFCC3300"/>
      <name val="굴림체"/>
      <family val="3"/>
      <charset val="129"/>
    </font>
    <font>
      <b/>
      <sz val="9"/>
      <color rgb="FFCC3300"/>
      <name val="굴림체"/>
      <family val="3"/>
      <charset val="129"/>
    </font>
    <font>
      <b/>
      <sz val="10"/>
      <color rgb="FF0033CC"/>
      <name val="굴림체"/>
      <family val="3"/>
      <charset val="129"/>
    </font>
    <font>
      <b/>
      <sz val="9"/>
      <color rgb="FF0033CC"/>
      <name val="굴림체"/>
      <family val="3"/>
      <charset val="129"/>
    </font>
    <font>
      <b/>
      <sz val="10"/>
      <color rgb="FF9900CC"/>
      <name val="굴림체"/>
      <family val="3"/>
      <charset val="129"/>
    </font>
    <font>
      <b/>
      <sz val="9"/>
      <color rgb="FF9900CC"/>
      <name val="굴림체"/>
      <family val="3"/>
      <charset val="129"/>
    </font>
    <font>
      <b/>
      <sz val="11"/>
      <color rgb="FF0070C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4"/>
      <color rgb="FF0000FF"/>
      <name val="휴먼둥근헤드라인"/>
      <family val="1"/>
      <charset val="129"/>
    </font>
    <font>
      <sz val="10"/>
      <color rgb="FFC00000"/>
      <name val="맑은 고딕"/>
      <family val="3"/>
      <charset val="129"/>
      <scheme val="minor"/>
    </font>
    <font>
      <b/>
      <sz val="10"/>
      <color rgb="FF0000FF"/>
      <name val="돋움체"/>
      <family val="3"/>
      <charset val="129"/>
    </font>
    <font>
      <b/>
      <u/>
      <sz val="20"/>
      <color rgb="FF000099"/>
      <name val="HY견고딕"/>
      <family val="1"/>
      <charset val="129"/>
    </font>
    <font>
      <b/>
      <sz val="16"/>
      <color rgb="FF009900"/>
      <name val="HY견고딕"/>
      <family val="1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2"/>
      <name val="굴림체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sz val="24"/>
      <color rgb="FFC00000"/>
      <name val="휴먼둥근헤드라인"/>
      <family val="1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E6FDC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23">
    <xf numFmtId="0" fontId="0" fillId="0" borderId="0"/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176" fontId="18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24">
    <xf numFmtId="0" fontId="0" fillId="0" borderId="0" xfId="0"/>
    <xf numFmtId="178" fontId="0" fillId="0" borderId="0" xfId="0" applyNumberFormat="1" applyAlignment="1">
      <alignment vertical="center"/>
    </xf>
    <xf numFmtId="178" fontId="0" fillId="0" borderId="0" xfId="0" applyNumberForma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1" fillId="0" borderId="0" xfId="1" applyAlignment="1">
      <alignment vertical="center"/>
    </xf>
    <xf numFmtId="0" fontId="5" fillId="0" borderId="0" xfId="0" applyFont="1" applyBorder="1" applyAlignment="1">
      <alignment vertical="center" shrinkToFit="1"/>
    </xf>
    <xf numFmtId="177" fontId="3" fillId="0" borderId="0" xfId="1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178" fontId="0" fillId="0" borderId="0" xfId="0" applyNumberFormat="1" applyAlignment="1">
      <alignment horizontal="center" vertical="center" shrinkToFit="1"/>
    </xf>
    <xf numFmtId="178" fontId="7" fillId="0" borderId="0" xfId="0" applyNumberFormat="1" applyFont="1" applyAlignment="1">
      <alignment vertical="center"/>
    </xf>
    <xf numFmtId="178" fontId="7" fillId="0" borderId="0" xfId="0" applyNumberFormat="1" applyFont="1" applyAlignment="1">
      <alignment horizontal="center" vertical="center" shrinkToFit="1"/>
    </xf>
    <xf numFmtId="179" fontId="7" fillId="0" borderId="0" xfId="0" applyNumberFormat="1" applyFont="1" applyAlignment="1">
      <alignment vertical="center"/>
    </xf>
    <xf numFmtId="177" fontId="7" fillId="0" borderId="0" xfId="1" applyFont="1" applyAlignment="1">
      <alignment vertical="center"/>
    </xf>
    <xf numFmtId="181" fontId="9" fillId="0" borderId="0" xfId="0" applyNumberFormat="1" applyFont="1" applyAlignment="1">
      <alignment horizontal="center" vertical="center"/>
    </xf>
    <xf numFmtId="181" fontId="10" fillId="0" borderId="0" xfId="0" applyNumberFormat="1" applyFont="1" applyAlignment="1">
      <alignment horizontal="center" vertical="center"/>
    </xf>
    <xf numFmtId="178" fontId="10" fillId="0" borderId="0" xfId="0" applyNumberFormat="1" applyFont="1" applyAlignment="1">
      <alignment vertical="center"/>
    </xf>
    <xf numFmtId="178" fontId="13" fillId="0" borderId="0" xfId="0" applyNumberFormat="1" applyFont="1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181" fontId="23" fillId="5" borderId="5" xfId="0" applyNumberFormat="1" applyFont="1" applyFill="1" applyBorder="1" applyAlignment="1">
      <alignment horizontal="center" vertical="center" shrinkToFit="1"/>
    </xf>
    <xf numFmtId="181" fontId="23" fillId="5" borderId="7" xfId="0" applyNumberFormat="1" applyFont="1" applyFill="1" applyBorder="1" applyAlignment="1">
      <alignment horizontal="center" vertical="center" shrinkToFit="1"/>
    </xf>
    <xf numFmtId="181" fontId="25" fillId="5" borderId="7" xfId="0" applyNumberFormat="1" applyFont="1" applyFill="1" applyBorder="1" applyAlignment="1">
      <alignment horizontal="center" vertical="center" shrinkToFit="1"/>
    </xf>
    <xf numFmtId="181" fontId="27" fillId="5" borderId="5" xfId="0" applyNumberFormat="1" applyFont="1" applyFill="1" applyBorder="1" applyAlignment="1">
      <alignment horizontal="center" vertical="center" shrinkToFit="1"/>
    </xf>
    <xf numFmtId="181" fontId="27" fillId="5" borderId="7" xfId="0" applyNumberFormat="1" applyFont="1" applyFill="1" applyBorder="1" applyAlignment="1">
      <alignment horizontal="center" vertical="center" shrinkToFit="1"/>
    </xf>
    <xf numFmtId="181" fontId="29" fillId="5" borderId="7" xfId="0" applyNumberFormat="1" applyFont="1" applyFill="1" applyBorder="1" applyAlignment="1">
      <alignment horizontal="center" vertical="center" shrinkToFit="1"/>
    </xf>
    <xf numFmtId="181" fontId="12" fillId="6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 shrinkToFit="1"/>
    </xf>
    <xf numFmtId="0" fontId="6" fillId="0" borderId="0" xfId="0" applyFont="1" applyBorder="1" applyAlignment="1">
      <alignment vertical="center" wrapText="1" shrinkToFi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181" fontId="11" fillId="0" borderId="11" xfId="0" applyNumberFormat="1" applyFont="1" applyBorder="1" applyAlignment="1">
      <alignment vertical="center"/>
    </xf>
    <xf numFmtId="181" fontId="22" fillId="10" borderId="4" xfId="0" applyNumberFormat="1" applyFont="1" applyFill="1" applyBorder="1" applyAlignment="1">
      <alignment horizontal="center" vertical="center"/>
    </xf>
    <xf numFmtId="181" fontId="22" fillId="10" borderId="6" xfId="0" applyNumberFormat="1" applyFont="1" applyFill="1" applyBorder="1" applyAlignment="1">
      <alignment horizontal="center" vertical="center"/>
    </xf>
    <xf numFmtId="181" fontId="24" fillId="10" borderId="6" xfId="0" applyNumberFormat="1" applyFont="1" applyFill="1" applyBorder="1" applyAlignment="1">
      <alignment horizontal="center" vertical="center"/>
    </xf>
    <xf numFmtId="181" fontId="26" fillId="10" borderId="4" xfId="0" applyNumberFormat="1" applyFont="1" applyFill="1" applyBorder="1" applyAlignment="1">
      <alignment horizontal="center" vertical="center"/>
    </xf>
    <xf numFmtId="181" fontId="26" fillId="10" borderId="6" xfId="0" applyNumberFormat="1" applyFont="1" applyFill="1" applyBorder="1" applyAlignment="1">
      <alignment horizontal="center" vertical="center"/>
    </xf>
    <xf numFmtId="181" fontId="28" fillId="10" borderId="6" xfId="0" applyNumberFormat="1" applyFont="1" applyFill="1" applyBorder="1" applyAlignment="1">
      <alignment horizontal="center" vertical="center"/>
    </xf>
    <xf numFmtId="177" fontId="37" fillId="0" borderId="0" xfId="2" applyFont="1" applyBorder="1" applyAlignment="1">
      <alignment horizontal="center" vertical="center" shrinkToFit="1"/>
    </xf>
    <xf numFmtId="178" fontId="7" fillId="0" borderId="0" xfId="0" applyNumberFormat="1" applyFont="1" applyAlignment="1">
      <alignment vertical="center"/>
    </xf>
    <xf numFmtId="181" fontId="8" fillId="10" borderId="14" xfId="0" applyNumberFormat="1" applyFont="1" applyFill="1" applyBorder="1" applyAlignment="1">
      <alignment horizontal="center" vertical="center"/>
    </xf>
    <xf numFmtId="181" fontId="28" fillId="10" borderId="8" xfId="0" applyNumberFormat="1" applyFont="1" applyFill="1" applyBorder="1" applyAlignment="1">
      <alignment horizontal="center" vertical="center"/>
    </xf>
    <xf numFmtId="181" fontId="29" fillId="5" borderId="19" xfId="0" applyNumberFormat="1" applyFont="1" applyFill="1" applyBorder="1" applyAlignment="1">
      <alignment horizontal="center" vertical="center" shrinkToFit="1"/>
    </xf>
    <xf numFmtId="181" fontId="8" fillId="5" borderId="14" xfId="0" applyNumberFormat="1" applyFont="1" applyFill="1" applyBorder="1" applyAlignment="1">
      <alignment horizontal="center" vertical="center" shrinkToFit="1"/>
    </xf>
    <xf numFmtId="181" fontId="12" fillId="2" borderId="3" xfId="0" applyNumberFormat="1" applyFont="1" applyFill="1" applyBorder="1" applyAlignment="1">
      <alignment horizontal="center" vertical="center" wrapText="1"/>
    </xf>
    <xf numFmtId="181" fontId="6" fillId="2" borderId="5" xfId="0" applyNumberFormat="1" applyFont="1" applyFill="1" applyBorder="1" applyAlignment="1">
      <alignment horizontal="right" vertical="center"/>
    </xf>
    <xf numFmtId="182" fontId="6" fillId="7" borderId="5" xfId="1" applyNumberFormat="1" applyFont="1" applyFill="1" applyBorder="1" applyAlignment="1">
      <alignment horizontal="right" vertical="center"/>
    </xf>
    <xf numFmtId="180" fontId="30" fillId="2" borderId="5" xfId="0" applyNumberFormat="1" applyFont="1" applyFill="1" applyBorder="1" applyAlignment="1">
      <alignment horizontal="right" vertical="center"/>
    </xf>
    <xf numFmtId="181" fontId="38" fillId="5" borderId="21" xfId="1" applyNumberFormat="1" applyFont="1" applyFill="1" applyBorder="1" applyAlignment="1">
      <alignment horizontal="right" vertical="center"/>
    </xf>
    <xf numFmtId="181" fontId="38" fillId="5" borderId="22" xfId="1" applyNumberFormat="1" applyFont="1" applyFill="1" applyBorder="1" applyAlignment="1">
      <alignment horizontal="right" vertical="center"/>
    </xf>
    <xf numFmtId="181" fontId="12" fillId="5" borderId="2" xfId="1" applyNumberFormat="1" applyFont="1" applyFill="1" applyBorder="1" applyAlignment="1">
      <alignment horizontal="center" vertical="center" wrapText="1"/>
    </xf>
    <xf numFmtId="0" fontId="20" fillId="0" borderId="23" xfId="0" applyFont="1" applyFill="1" applyBorder="1" applyAlignment="1">
      <alignment horizontal="center" vertical="center" shrinkToFit="1"/>
    </xf>
    <xf numFmtId="181" fontId="6" fillId="8" borderId="5" xfId="0" applyNumberFormat="1" applyFont="1" applyFill="1" applyBorder="1" applyAlignment="1">
      <alignment horizontal="right" vertical="center"/>
    </xf>
    <xf numFmtId="181" fontId="8" fillId="10" borderId="3" xfId="0" applyNumberFormat="1" applyFont="1" applyFill="1" applyBorder="1" applyAlignment="1">
      <alignment horizontal="center" vertical="center" shrinkToFit="1"/>
    </xf>
    <xf numFmtId="181" fontId="8" fillId="5" borderId="1" xfId="0" applyNumberFormat="1" applyFont="1" applyFill="1" applyBorder="1" applyAlignment="1">
      <alignment horizontal="center" vertical="center" shrinkToFit="1"/>
    </xf>
    <xf numFmtId="181" fontId="12" fillId="2" borderId="1" xfId="0" applyNumberFormat="1" applyFont="1" applyFill="1" applyBorder="1" applyAlignment="1">
      <alignment horizontal="center" vertical="center" wrapText="1"/>
    </xf>
    <xf numFmtId="181" fontId="12" fillId="3" borderId="1" xfId="1" applyNumberFormat="1" applyFont="1" applyFill="1" applyBorder="1" applyAlignment="1">
      <alignment horizontal="center" vertical="center" wrapText="1"/>
    </xf>
    <xf numFmtId="177" fontId="8" fillId="7" borderId="1" xfId="1" applyFont="1" applyFill="1" applyBorder="1" applyAlignment="1">
      <alignment horizontal="center" vertical="center" wrapText="1"/>
    </xf>
    <xf numFmtId="181" fontId="8" fillId="2" borderId="1" xfId="1" applyNumberFormat="1" applyFont="1" applyFill="1" applyBorder="1" applyAlignment="1">
      <alignment horizontal="center" vertical="center" wrapText="1"/>
    </xf>
    <xf numFmtId="181" fontId="39" fillId="10" borderId="15" xfId="0" applyNumberFormat="1" applyFont="1" applyFill="1" applyBorder="1" applyAlignment="1">
      <alignment horizontal="center" vertical="center"/>
    </xf>
    <xf numFmtId="181" fontId="39" fillId="5" borderId="15" xfId="0" applyNumberFormat="1" applyFont="1" applyFill="1" applyBorder="1" applyAlignment="1">
      <alignment horizontal="center" vertical="center" shrinkToFit="1"/>
    </xf>
    <xf numFmtId="181" fontId="39" fillId="10" borderId="16" xfId="0" applyNumberFormat="1" applyFont="1" applyFill="1" applyBorder="1" applyAlignment="1">
      <alignment horizontal="center" vertical="center"/>
    </xf>
    <xf numFmtId="181" fontId="39" fillId="5" borderId="16" xfId="0" applyNumberFormat="1" applyFont="1" applyFill="1" applyBorder="1" applyAlignment="1">
      <alignment horizontal="center" vertical="center" shrinkToFit="1"/>
    </xf>
    <xf numFmtId="177" fontId="40" fillId="0" borderId="24" xfId="2" applyFont="1" applyFill="1" applyBorder="1" applyAlignment="1">
      <alignment horizontal="center" vertical="center" shrinkToFit="1"/>
    </xf>
    <xf numFmtId="177" fontId="40" fillId="0" borderId="25" xfId="2" applyFont="1" applyFill="1" applyBorder="1" applyAlignment="1">
      <alignment horizontal="center" vertical="center" shrinkToFit="1"/>
    </xf>
    <xf numFmtId="177" fontId="40" fillId="0" borderId="25" xfId="2" quotePrefix="1" applyFont="1" applyFill="1" applyBorder="1" applyAlignment="1">
      <alignment horizontal="center" vertical="center" shrinkToFit="1"/>
    </xf>
    <xf numFmtId="177" fontId="40" fillId="11" borderId="25" xfId="2" applyFont="1" applyFill="1" applyBorder="1" applyAlignment="1">
      <alignment horizontal="center" vertical="center" shrinkToFit="1"/>
    </xf>
    <xf numFmtId="181" fontId="38" fillId="6" borderId="26" xfId="0" applyNumberFormat="1" applyFont="1" applyFill="1" applyBorder="1" applyAlignment="1">
      <alignment horizontal="right" vertical="center"/>
    </xf>
    <xf numFmtId="181" fontId="38" fillId="6" borderId="27" xfId="0" applyNumberFormat="1" applyFont="1" applyFill="1" applyBorder="1" applyAlignment="1">
      <alignment horizontal="right" vertical="center"/>
    </xf>
    <xf numFmtId="1" fontId="30" fillId="11" borderId="12" xfId="222" applyNumberFormat="1" applyFont="1" applyFill="1" applyBorder="1" applyAlignment="1">
      <alignment horizontal="right" vertical="center"/>
    </xf>
    <xf numFmtId="180" fontId="30" fillId="11" borderId="12" xfId="0" applyNumberFormat="1" applyFont="1" applyFill="1" applyBorder="1" applyAlignment="1">
      <alignment horizontal="right" vertical="center"/>
    </xf>
    <xf numFmtId="0" fontId="21" fillId="11" borderId="28" xfId="0" applyFont="1" applyFill="1" applyBorder="1" applyAlignment="1">
      <alignment horizontal="right" vertical="top" wrapText="1"/>
    </xf>
    <xf numFmtId="0" fontId="21" fillId="11" borderId="29" xfId="0" applyFont="1" applyFill="1" applyBorder="1" applyAlignment="1">
      <alignment horizontal="right" vertical="top" wrapText="1"/>
    </xf>
    <xf numFmtId="177" fontId="37" fillId="11" borderId="0" xfId="2" applyFont="1" applyFill="1" applyBorder="1" applyAlignment="1">
      <alignment horizontal="center" vertical="center" shrinkToFit="1"/>
    </xf>
    <xf numFmtId="178" fontId="13" fillId="11" borderId="0" xfId="0" applyNumberFormat="1" applyFont="1" applyFill="1" applyAlignment="1">
      <alignment vertical="center"/>
    </xf>
    <xf numFmtId="178" fontId="7" fillId="11" borderId="0" xfId="0" applyNumberFormat="1" applyFont="1" applyFill="1" applyAlignment="1">
      <alignment vertical="center"/>
    </xf>
    <xf numFmtId="180" fontId="30" fillId="2" borderId="19" xfId="0" applyNumberFormat="1" applyFont="1" applyFill="1" applyBorder="1" applyAlignment="1">
      <alignment horizontal="right" vertical="center"/>
    </xf>
    <xf numFmtId="177" fontId="41" fillId="11" borderId="20" xfId="109" applyFont="1" applyFill="1" applyBorder="1" applyAlignment="1">
      <alignment horizontal="center" vertical="top" shrinkToFit="1"/>
    </xf>
    <xf numFmtId="181" fontId="6" fillId="2" borderId="19" xfId="0" applyNumberFormat="1" applyFont="1" applyFill="1" applyBorder="1" applyAlignment="1">
      <alignment horizontal="right" vertical="center"/>
    </xf>
    <xf numFmtId="181" fontId="6" fillId="8" borderId="19" xfId="0" applyNumberFormat="1" applyFont="1" applyFill="1" applyBorder="1" applyAlignment="1">
      <alignment horizontal="right" vertical="center"/>
    </xf>
    <xf numFmtId="181" fontId="39" fillId="5" borderId="32" xfId="1" applyNumberFormat="1" applyFont="1" applyFill="1" applyBorder="1" applyAlignment="1">
      <alignment horizontal="right" vertical="center"/>
    </xf>
    <xf numFmtId="181" fontId="39" fillId="2" borderId="30" xfId="0" applyNumberFormat="1" applyFont="1" applyFill="1" applyBorder="1" applyAlignment="1">
      <alignment horizontal="right" vertical="center"/>
    </xf>
    <xf numFmtId="181" fontId="39" fillId="6" borderId="30" xfId="0" applyNumberFormat="1" applyFont="1" applyFill="1" applyBorder="1" applyAlignment="1">
      <alignment horizontal="right" vertical="center"/>
    </xf>
    <xf numFmtId="181" fontId="39" fillId="5" borderId="30" xfId="1" applyNumberFormat="1" applyFont="1" applyFill="1" applyBorder="1" applyAlignment="1">
      <alignment horizontal="right" vertical="center"/>
    </xf>
    <xf numFmtId="181" fontId="39" fillId="2" borderId="32" xfId="0" applyNumberFormat="1" applyFont="1" applyFill="1" applyBorder="1" applyAlignment="1">
      <alignment horizontal="right" vertical="center"/>
    </xf>
    <xf numFmtId="181" fontId="39" fillId="6" borderId="32" xfId="0" applyNumberFormat="1" applyFont="1" applyFill="1" applyBorder="1" applyAlignment="1">
      <alignment horizontal="right" vertical="center"/>
    </xf>
    <xf numFmtId="181" fontId="39" fillId="2" borderId="31" xfId="0" applyNumberFormat="1" applyFont="1" applyFill="1" applyBorder="1" applyAlignment="1">
      <alignment horizontal="right" vertical="center"/>
    </xf>
    <xf numFmtId="181" fontId="39" fillId="6" borderId="31" xfId="0" applyNumberFormat="1" applyFont="1" applyFill="1" applyBorder="1" applyAlignment="1">
      <alignment horizontal="right" vertical="center"/>
    </xf>
    <xf numFmtId="181" fontId="39" fillId="5" borderId="31" xfId="1" applyNumberFormat="1" applyFont="1" applyFill="1" applyBorder="1" applyAlignment="1">
      <alignment horizontal="right" vertical="center"/>
    </xf>
    <xf numFmtId="177" fontId="40" fillId="11" borderId="33" xfId="2" applyFont="1" applyFill="1" applyBorder="1" applyAlignment="1">
      <alignment horizontal="center" vertical="center" shrinkToFit="1"/>
    </xf>
    <xf numFmtId="41" fontId="0" fillId="0" borderId="30" xfId="1" applyNumberFormat="1" applyFont="1" applyBorder="1" applyAlignment="1">
      <alignment horizontal="center" vertical="center" shrinkToFit="1"/>
    </xf>
    <xf numFmtId="177" fontId="40" fillId="11" borderId="34" xfId="2" applyFont="1" applyFill="1" applyBorder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181" fontId="8" fillId="4" borderId="1" xfId="0" applyNumberFormat="1" applyFont="1" applyFill="1" applyBorder="1" applyAlignment="1">
      <alignment horizontal="center" vertical="center" wrapText="1"/>
    </xf>
    <xf numFmtId="181" fontId="8" fillId="4" borderId="1" xfId="0" applyNumberFormat="1" applyFont="1" applyFill="1" applyBorder="1" applyAlignment="1">
      <alignment horizontal="center" vertical="center" shrinkToFit="1"/>
    </xf>
    <xf numFmtId="181" fontId="8" fillId="4" borderId="9" xfId="0" applyNumberFormat="1" applyFont="1" applyFill="1" applyBorder="1" applyAlignment="1">
      <alignment horizontal="center" vertical="center" wrapText="1"/>
    </xf>
    <xf numFmtId="181" fontId="8" fillId="4" borderId="3" xfId="0" applyNumberFormat="1" applyFont="1" applyFill="1" applyBorder="1" applyAlignment="1">
      <alignment horizontal="center" vertical="center" wrapText="1"/>
    </xf>
    <xf numFmtId="181" fontId="8" fillId="4" borderId="13" xfId="0" applyNumberFormat="1" applyFont="1" applyFill="1" applyBorder="1" applyAlignment="1">
      <alignment horizontal="center" vertical="center" wrapText="1"/>
    </xf>
    <xf numFmtId="177" fontId="1" fillId="0" borderId="30" xfId="1" applyFont="1" applyBorder="1" applyAlignment="1">
      <alignment horizontal="right" vertical="center" shrinkToFit="1"/>
    </xf>
    <xf numFmtId="177" fontId="37" fillId="0" borderId="25" xfId="2" applyFont="1" applyFill="1" applyBorder="1" applyAlignment="1">
      <alignment horizontal="center" vertical="center" shrinkToFit="1"/>
    </xf>
    <xf numFmtId="0" fontId="43" fillId="11" borderId="12" xfId="0" applyFont="1" applyFill="1" applyBorder="1" applyAlignment="1">
      <alignment horizontal="center" vertical="center" wrapText="1"/>
    </xf>
    <xf numFmtId="0" fontId="43" fillId="11" borderId="28" xfId="0" applyFont="1" applyFill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shrinkToFit="1"/>
    </xf>
    <xf numFmtId="0" fontId="0" fillId="0" borderId="35" xfId="0" applyFont="1" applyBorder="1" applyAlignment="1">
      <alignment horizontal="center" vertical="center" shrinkToFit="1"/>
    </xf>
    <xf numFmtId="177" fontId="1" fillId="0" borderId="30" xfId="2" applyFont="1" applyBorder="1" applyAlignment="1">
      <alignment horizontal="right" vertical="center" shrinkToFit="1"/>
    </xf>
    <xf numFmtId="177" fontId="41" fillId="0" borderId="30" xfId="1" applyFont="1" applyBorder="1" applyAlignment="1">
      <alignment horizontal="right" vertical="center" shrinkToFit="1"/>
    </xf>
    <xf numFmtId="177" fontId="44" fillId="0" borderId="30" xfId="2" applyFont="1" applyBorder="1" applyAlignment="1">
      <alignment horizontal="right" vertical="center" shrinkToFit="1"/>
    </xf>
    <xf numFmtId="0" fontId="0" fillId="0" borderId="0" xfId="0" applyFont="1" applyAlignment="1">
      <alignment horizontal="center" vertical="center"/>
    </xf>
    <xf numFmtId="0" fontId="0" fillId="0" borderId="30" xfId="0" quotePrefix="1" applyFont="1" applyBorder="1" applyAlignment="1">
      <alignment horizontal="center" vertical="center" shrinkToFit="1"/>
    </xf>
    <xf numFmtId="177" fontId="30" fillId="11" borderId="12" xfId="1" applyFont="1" applyFill="1" applyBorder="1" applyAlignment="1">
      <alignment horizontal="right" vertical="center"/>
    </xf>
    <xf numFmtId="177" fontId="42" fillId="11" borderId="12" xfId="1" applyFont="1" applyFill="1" applyBorder="1" applyAlignment="1">
      <alignment horizontal="right" vertical="center"/>
    </xf>
    <xf numFmtId="0" fontId="34" fillId="0" borderId="0" xfId="0" applyFont="1" applyFill="1" applyBorder="1" applyAlignment="1">
      <alignment horizontal="left" vertical="top" shrinkToFit="1"/>
    </xf>
    <xf numFmtId="0" fontId="45" fillId="0" borderId="0" xfId="0" applyFont="1" applyAlignment="1">
      <alignment horizontal="center" vertical="center" shrinkToFit="1"/>
    </xf>
    <xf numFmtId="181" fontId="15" fillId="9" borderId="10" xfId="0" applyNumberFormat="1" applyFont="1" applyFill="1" applyBorder="1" applyAlignment="1">
      <alignment horizontal="left" vertical="center" wrapText="1"/>
    </xf>
    <xf numFmtId="181" fontId="15" fillId="9" borderId="0" xfId="0" applyNumberFormat="1" applyFont="1" applyFill="1" applyBorder="1" applyAlignment="1">
      <alignment horizontal="left" vertical="center" wrapText="1"/>
    </xf>
    <xf numFmtId="181" fontId="19" fillId="0" borderId="0" xfId="0" applyNumberFormat="1" applyFont="1" applyBorder="1" applyAlignment="1">
      <alignment horizontal="center" vertical="center" shrinkToFit="1"/>
    </xf>
    <xf numFmtId="0" fontId="19" fillId="0" borderId="0" xfId="0" applyFont="1" applyBorder="1" applyAlignment="1">
      <alignment horizontal="center" vertical="center" shrinkToFit="1"/>
    </xf>
    <xf numFmtId="181" fontId="35" fillId="0" borderId="0" xfId="0" applyNumberFormat="1" applyFont="1" applyAlignment="1">
      <alignment horizontal="center" vertical="center" wrapText="1"/>
    </xf>
    <xf numFmtId="181" fontId="36" fillId="0" borderId="0" xfId="0" applyNumberFormat="1" applyFont="1" applyAlignment="1">
      <alignment horizontal="center" vertical="top" wrapText="1"/>
    </xf>
    <xf numFmtId="178" fontId="8" fillId="0" borderId="0" xfId="0" applyNumberFormat="1" applyFont="1" applyAlignment="1">
      <alignment horizontal="left" vertical="center" wrapText="1"/>
    </xf>
    <xf numFmtId="178" fontId="8" fillId="0" borderId="0" xfId="0" applyNumberFormat="1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 shrinkToFit="1"/>
    </xf>
    <xf numFmtId="0" fontId="31" fillId="0" borderId="0" xfId="0" applyFont="1" applyBorder="1" applyAlignment="1">
      <alignment horizontal="center" vertical="center" shrinkToFit="1"/>
    </xf>
    <xf numFmtId="0" fontId="21" fillId="0" borderId="0" xfId="0" applyFont="1" applyBorder="1" applyAlignment="1">
      <alignment horizontal="left" vertical="center" wrapText="1"/>
    </xf>
    <xf numFmtId="0" fontId="14" fillId="11" borderId="17" xfId="0" applyFont="1" applyFill="1" applyBorder="1" applyAlignment="1">
      <alignment horizontal="center" vertical="center" wrapText="1"/>
    </xf>
    <xf numFmtId="0" fontId="14" fillId="11" borderId="18" xfId="0" applyFont="1" applyFill="1" applyBorder="1" applyAlignment="1">
      <alignment horizontal="center" vertical="center" wrapText="1"/>
    </xf>
  </cellXfs>
  <cellStyles count="223">
    <cellStyle name="백분율" xfId="222" builtinId="5"/>
    <cellStyle name="쉼표 [0]" xfId="1" builtinId="6"/>
    <cellStyle name="쉼표 [0] 10" xfId="15" xr:uid="{00000000-0005-0000-0000-000002000000}"/>
    <cellStyle name="쉼표 [0] 100" xfId="182" xr:uid="{00000000-0005-0000-0000-000003000000}"/>
    <cellStyle name="쉼표 [0] 101" xfId="184" xr:uid="{00000000-0005-0000-0000-000004000000}"/>
    <cellStyle name="쉼표 [0] 102" xfId="186" xr:uid="{00000000-0005-0000-0000-000005000000}"/>
    <cellStyle name="쉼표 [0] 103" xfId="188" xr:uid="{00000000-0005-0000-0000-000006000000}"/>
    <cellStyle name="쉼표 [0] 104" xfId="190" xr:uid="{00000000-0005-0000-0000-000007000000}"/>
    <cellStyle name="쉼표 [0] 105" xfId="192" xr:uid="{00000000-0005-0000-0000-000008000000}"/>
    <cellStyle name="쉼표 [0] 106" xfId="194" xr:uid="{00000000-0005-0000-0000-000009000000}"/>
    <cellStyle name="쉼표 [0] 107" xfId="196" xr:uid="{00000000-0005-0000-0000-00000A000000}"/>
    <cellStyle name="쉼표 [0] 108" xfId="198" xr:uid="{00000000-0005-0000-0000-00000B000000}"/>
    <cellStyle name="쉼표 [0] 109" xfId="200" xr:uid="{00000000-0005-0000-0000-00000C000000}"/>
    <cellStyle name="쉼표 [0] 11" xfId="16" xr:uid="{00000000-0005-0000-0000-00000D000000}"/>
    <cellStyle name="쉼표 [0] 110" xfId="202" xr:uid="{00000000-0005-0000-0000-00000E000000}"/>
    <cellStyle name="쉼표 [0] 111" xfId="204" xr:uid="{00000000-0005-0000-0000-00000F000000}"/>
    <cellStyle name="쉼표 [0] 112" xfId="206" xr:uid="{00000000-0005-0000-0000-000010000000}"/>
    <cellStyle name="쉼표 [0] 113" xfId="208" xr:uid="{00000000-0005-0000-0000-000011000000}"/>
    <cellStyle name="쉼표 [0] 114" xfId="210" xr:uid="{00000000-0005-0000-0000-000012000000}"/>
    <cellStyle name="쉼표 [0] 115" xfId="212" xr:uid="{00000000-0005-0000-0000-000013000000}"/>
    <cellStyle name="쉼표 [0] 116" xfId="214" xr:uid="{00000000-0005-0000-0000-000014000000}"/>
    <cellStyle name="쉼표 [0] 117" xfId="216" xr:uid="{00000000-0005-0000-0000-000015000000}"/>
    <cellStyle name="쉼표 [0] 118" xfId="218" xr:uid="{00000000-0005-0000-0000-000016000000}"/>
    <cellStyle name="쉼표 [0] 119" xfId="220" xr:uid="{00000000-0005-0000-0000-000017000000}"/>
    <cellStyle name="쉼표 [0] 12" xfId="18" xr:uid="{00000000-0005-0000-0000-000018000000}"/>
    <cellStyle name="쉼표 [0] 13" xfId="19" xr:uid="{00000000-0005-0000-0000-000019000000}"/>
    <cellStyle name="쉼표 [0] 14" xfId="21" xr:uid="{00000000-0005-0000-0000-00001A000000}"/>
    <cellStyle name="쉼표 [0] 15" xfId="22" xr:uid="{00000000-0005-0000-0000-00001B000000}"/>
    <cellStyle name="쉼표 [0] 16" xfId="24" xr:uid="{00000000-0005-0000-0000-00001C000000}"/>
    <cellStyle name="쉼표 [0] 17" xfId="25" xr:uid="{00000000-0005-0000-0000-00001D000000}"/>
    <cellStyle name="쉼표 [0] 18" xfId="26" xr:uid="{00000000-0005-0000-0000-00001E000000}"/>
    <cellStyle name="쉼표 [0] 19" xfId="27" xr:uid="{00000000-0005-0000-0000-00001F000000}"/>
    <cellStyle name="쉼표 [0] 2" xfId="2" xr:uid="{00000000-0005-0000-0000-000020000000}"/>
    <cellStyle name="쉼표 [0] 2 10" xfId="35" xr:uid="{00000000-0005-0000-0000-000021000000}"/>
    <cellStyle name="쉼표 [0] 2 11" xfId="38" xr:uid="{00000000-0005-0000-0000-000022000000}"/>
    <cellStyle name="쉼표 [0] 2 12" xfId="42" xr:uid="{00000000-0005-0000-0000-000023000000}"/>
    <cellStyle name="쉼표 [0] 2 13" xfId="46" xr:uid="{00000000-0005-0000-0000-000024000000}"/>
    <cellStyle name="쉼표 [0] 2 14" xfId="51" xr:uid="{00000000-0005-0000-0000-000025000000}"/>
    <cellStyle name="쉼표 [0] 2 15" xfId="54" xr:uid="{00000000-0005-0000-0000-000026000000}"/>
    <cellStyle name="쉼표 [0] 2 16" xfId="58" xr:uid="{00000000-0005-0000-0000-000027000000}"/>
    <cellStyle name="쉼표 [0] 2 17" xfId="61" xr:uid="{00000000-0005-0000-0000-000028000000}"/>
    <cellStyle name="쉼표 [0] 2 18" xfId="63" xr:uid="{00000000-0005-0000-0000-000029000000}"/>
    <cellStyle name="쉼표 [0] 2 19" xfId="65" xr:uid="{00000000-0005-0000-0000-00002A000000}"/>
    <cellStyle name="쉼표 [0] 2 2" xfId="8" xr:uid="{00000000-0005-0000-0000-00002B000000}"/>
    <cellStyle name="쉼표 [0] 2 20" xfId="67" xr:uid="{00000000-0005-0000-0000-00002C000000}"/>
    <cellStyle name="쉼표 [0] 2 21" xfId="69" xr:uid="{00000000-0005-0000-0000-00002D000000}"/>
    <cellStyle name="쉼표 [0] 2 22" xfId="71" xr:uid="{00000000-0005-0000-0000-00002E000000}"/>
    <cellStyle name="쉼표 [0] 2 23" xfId="73" xr:uid="{00000000-0005-0000-0000-00002F000000}"/>
    <cellStyle name="쉼표 [0] 2 24" xfId="75" xr:uid="{00000000-0005-0000-0000-000030000000}"/>
    <cellStyle name="쉼표 [0] 2 25" xfId="78" xr:uid="{00000000-0005-0000-0000-000031000000}"/>
    <cellStyle name="쉼표 [0] 2 26" xfId="80" xr:uid="{00000000-0005-0000-0000-000032000000}"/>
    <cellStyle name="쉼표 [0] 2 27" xfId="82" xr:uid="{00000000-0005-0000-0000-000033000000}"/>
    <cellStyle name="쉼표 [0] 2 28" xfId="84" xr:uid="{00000000-0005-0000-0000-000034000000}"/>
    <cellStyle name="쉼표 [0] 2 29" xfId="86" xr:uid="{00000000-0005-0000-0000-000035000000}"/>
    <cellStyle name="쉼표 [0] 2 3" xfId="11" xr:uid="{00000000-0005-0000-0000-000036000000}"/>
    <cellStyle name="쉼표 [0] 2 30" xfId="88" xr:uid="{00000000-0005-0000-0000-000037000000}"/>
    <cellStyle name="쉼표 [0] 2 31" xfId="90" xr:uid="{00000000-0005-0000-0000-000038000000}"/>
    <cellStyle name="쉼표 [0] 2 32" xfId="93" xr:uid="{00000000-0005-0000-0000-000039000000}"/>
    <cellStyle name="쉼표 [0] 2 33" xfId="95" xr:uid="{00000000-0005-0000-0000-00003A000000}"/>
    <cellStyle name="쉼표 [0] 2 34" xfId="97" xr:uid="{00000000-0005-0000-0000-00003B000000}"/>
    <cellStyle name="쉼표 [0] 2 35" xfId="99" xr:uid="{00000000-0005-0000-0000-00003C000000}"/>
    <cellStyle name="쉼표 [0] 2 36" xfId="101" xr:uid="{00000000-0005-0000-0000-00003D000000}"/>
    <cellStyle name="쉼표 [0] 2 37" xfId="103" xr:uid="{00000000-0005-0000-0000-00003E000000}"/>
    <cellStyle name="쉼표 [0] 2 38" xfId="105" xr:uid="{00000000-0005-0000-0000-00003F000000}"/>
    <cellStyle name="쉼표 [0] 2 39" xfId="107" xr:uid="{00000000-0005-0000-0000-000040000000}"/>
    <cellStyle name="쉼표 [0] 2 4" xfId="13" xr:uid="{00000000-0005-0000-0000-000041000000}"/>
    <cellStyle name="쉼표 [0] 2 40" xfId="109" xr:uid="{00000000-0005-0000-0000-000042000000}"/>
    <cellStyle name="쉼표 [0] 2 41" xfId="111" xr:uid="{00000000-0005-0000-0000-000043000000}"/>
    <cellStyle name="쉼표 [0] 2 42" xfId="113" xr:uid="{00000000-0005-0000-0000-000044000000}"/>
    <cellStyle name="쉼표 [0] 2 43" xfId="115" xr:uid="{00000000-0005-0000-0000-000045000000}"/>
    <cellStyle name="쉼표 [0] 2 44" xfId="118" xr:uid="{00000000-0005-0000-0000-000046000000}"/>
    <cellStyle name="쉼표 [0] 2 45" xfId="120" xr:uid="{00000000-0005-0000-0000-000047000000}"/>
    <cellStyle name="쉼표 [0] 2 46" xfId="122" xr:uid="{00000000-0005-0000-0000-000048000000}"/>
    <cellStyle name="쉼표 [0] 2 47" xfId="125" xr:uid="{00000000-0005-0000-0000-000049000000}"/>
    <cellStyle name="쉼표 [0] 2 48" xfId="128" xr:uid="{00000000-0005-0000-0000-00004A000000}"/>
    <cellStyle name="쉼표 [0] 2 49" xfId="130" xr:uid="{00000000-0005-0000-0000-00004B000000}"/>
    <cellStyle name="쉼표 [0] 2 5" xfId="17" xr:uid="{00000000-0005-0000-0000-00004C000000}"/>
    <cellStyle name="쉼표 [0] 2 50" xfId="132" xr:uid="{00000000-0005-0000-0000-00004D000000}"/>
    <cellStyle name="쉼표 [0] 2 51" xfId="135" xr:uid="{00000000-0005-0000-0000-00004E000000}"/>
    <cellStyle name="쉼표 [0] 2 52" xfId="137" xr:uid="{00000000-0005-0000-0000-00004F000000}"/>
    <cellStyle name="쉼표 [0] 2 53" xfId="140" xr:uid="{00000000-0005-0000-0000-000050000000}"/>
    <cellStyle name="쉼표 [0] 2 54" xfId="143" xr:uid="{00000000-0005-0000-0000-000051000000}"/>
    <cellStyle name="쉼표 [0] 2 55" xfId="146" xr:uid="{00000000-0005-0000-0000-000052000000}"/>
    <cellStyle name="쉼표 [0] 2 56" xfId="149" xr:uid="{00000000-0005-0000-0000-000053000000}"/>
    <cellStyle name="쉼표 [0] 2 57" xfId="152" xr:uid="{00000000-0005-0000-0000-000054000000}"/>
    <cellStyle name="쉼표 [0] 2 58" xfId="154" xr:uid="{00000000-0005-0000-0000-000055000000}"/>
    <cellStyle name="쉼표 [0] 2 59" xfId="155" xr:uid="{00000000-0005-0000-0000-000056000000}"/>
    <cellStyle name="쉼표 [0] 2 6" xfId="20" xr:uid="{00000000-0005-0000-0000-000057000000}"/>
    <cellStyle name="쉼표 [0] 2 60" xfId="158" xr:uid="{00000000-0005-0000-0000-000058000000}"/>
    <cellStyle name="쉼표 [0] 2 61" xfId="161" xr:uid="{00000000-0005-0000-0000-000059000000}"/>
    <cellStyle name="쉼표 [0] 2 62" xfId="163" xr:uid="{00000000-0005-0000-0000-00005A000000}"/>
    <cellStyle name="쉼표 [0] 2 63" xfId="165" xr:uid="{00000000-0005-0000-0000-00005B000000}"/>
    <cellStyle name="쉼표 [0] 2 64" xfId="168" xr:uid="{00000000-0005-0000-0000-00005C000000}"/>
    <cellStyle name="쉼표 [0] 2 65" xfId="171" xr:uid="{00000000-0005-0000-0000-00005D000000}"/>
    <cellStyle name="쉼표 [0] 2 66" xfId="173" xr:uid="{00000000-0005-0000-0000-00005E000000}"/>
    <cellStyle name="쉼표 [0] 2 67" xfId="175" xr:uid="{00000000-0005-0000-0000-00005F000000}"/>
    <cellStyle name="쉼표 [0] 2 68" xfId="177" xr:uid="{00000000-0005-0000-0000-000060000000}"/>
    <cellStyle name="쉼표 [0] 2 69" xfId="179" xr:uid="{00000000-0005-0000-0000-000061000000}"/>
    <cellStyle name="쉼표 [0] 2 7" xfId="23" xr:uid="{00000000-0005-0000-0000-000062000000}"/>
    <cellStyle name="쉼표 [0] 2 70" xfId="181" xr:uid="{00000000-0005-0000-0000-000063000000}"/>
    <cellStyle name="쉼표 [0] 2 71" xfId="183" xr:uid="{00000000-0005-0000-0000-000064000000}"/>
    <cellStyle name="쉼표 [0] 2 72" xfId="185" xr:uid="{00000000-0005-0000-0000-000065000000}"/>
    <cellStyle name="쉼표 [0] 2 73" xfId="187" xr:uid="{00000000-0005-0000-0000-000066000000}"/>
    <cellStyle name="쉼표 [0] 2 74" xfId="189" xr:uid="{00000000-0005-0000-0000-000067000000}"/>
    <cellStyle name="쉼표 [0] 2 75" xfId="191" xr:uid="{00000000-0005-0000-0000-000068000000}"/>
    <cellStyle name="쉼표 [0] 2 76" xfId="193" xr:uid="{00000000-0005-0000-0000-000069000000}"/>
    <cellStyle name="쉼표 [0] 2 77" xfId="195" xr:uid="{00000000-0005-0000-0000-00006A000000}"/>
    <cellStyle name="쉼표 [0] 2 78" xfId="197" xr:uid="{00000000-0005-0000-0000-00006B000000}"/>
    <cellStyle name="쉼표 [0] 2 79" xfId="199" xr:uid="{00000000-0005-0000-0000-00006C000000}"/>
    <cellStyle name="쉼표 [0] 2 8" xfId="28" xr:uid="{00000000-0005-0000-0000-00006D000000}"/>
    <cellStyle name="쉼표 [0] 2 80" xfId="201" xr:uid="{00000000-0005-0000-0000-00006E000000}"/>
    <cellStyle name="쉼표 [0] 2 81" xfId="203" xr:uid="{00000000-0005-0000-0000-00006F000000}"/>
    <cellStyle name="쉼표 [0] 2 82" xfId="205" xr:uid="{00000000-0005-0000-0000-000070000000}"/>
    <cellStyle name="쉼표 [0] 2 83" xfId="207" xr:uid="{00000000-0005-0000-0000-000071000000}"/>
    <cellStyle name="쉼표 [0] 2 84" xfId="209" xr:uid="{00000000-0005-0000-0000-000072000000}"/>
    <cellStyle name="쉼표 [0] 2 85" xfId="211" xr:uid="{00000000-0005-0000-0000-000073000000}"/>
    <cellStyle name="쉼표 [0] 2 86" xfId="213" xr:uid="{00000000-0005-0000-0000-000074000000}"/>
    <cellStyle name="쉼표 [0] 2 87" xfId="215" xr:uid="{00000000-0005-0000-0000-000075000000}"/>
    <cellStyle name="쉼표 [0] 2 88" xfId="217" xr:uid="{00000000-0005-0000-0000-000076000000}"/>
    <cellStyle name="쉼표 [0] 2 89" xfId="219" xr:uid="{00000000-0005-0000-0000-000077000000}"/>
    <cellStyle name="쉼표 [0] 2 9" xfId="32" xr:uid="{00000000-0005-0000-0000-000078000000}"/>
    <cellStyle name="쉼표 [0] 2 90" xfId="221" xr:uid="{00000000-0005-0000-0000-000079000000}"/>
    <cellStyle name="쉼표 [0] 20" xfId="29" xr:uid="{00000000-0005-0000-0000-00007A000000}"/>
    <cellStyle name="쉼표 [0] 21" xfId="30" xr:uid="{00000000-0005-0000-0000-00007B000000}"/>
    <cellStyle name="쉼표 [0] 22" xfId="31" xr:uid="{00000000-0005-0000-0000-00007C000000}"/>
    <cellStyle name="쉼표 [0] 23" xfId="33" xr:uid="{00000000-0005-0000-0000-00007D000000}"/>
    <cellStyle name="쉼표 [0] 24" xfId="34" xr:uid="{00000000-0005-0000-0000-00007E000000}"/>
    <cellStyle name="쉼표 [0] 25" xfId="36" xr:uid="{00000000-0005-0000-0000-00007F000000}"/>
    <cellStyle name="쉼표 [0] 26" xfId="37" xr:uid="{00000000-0005-0000-0000-000080000000}"/>
    <cellStyle name="쉼표 [0] 27" xfId="39" xr:uid="{00000000-0005-0000-0000-000081000000}"/>
    <cellStyle name="쉼표 [0] 28" xfId="40" xr:uid="{00000000-0005-0000-0000-000082000000}"/>
    <cellStyle name="쉼표 [0] 29" xfId="41" xr:uid="{00000000-0005-0000-0000-000083000000}"/>
    <cellStyle name="쉼표 [0] 3" xfId="5" xr:uid="{00000000-0005-0000-0000-000084000000}"/>
    <cellStyle name="쉼표 [0] 30" xfId="43" xr:uid="{00000000-0005-0000-0000-000085000000}"/>
    <cellStyle name="쉼표 [0] 31" xfId="44" xr:uid="{00000000-0005-0000-0000-000086000000}"/>
    <cellStyle name="쉼표 [0] 32" xfId="45" xr:uid="{00000000-0005-0000-0000-000087000000}"/>
    <cellStyle name="쉼표 [0] 33" xfId="47" xr:uid="{00000000-0005-0000-0000-000088000000}"/>
    <cellStyle name="쉼표 [0] 34" xfId="48" xr:uid="{00000000-0005-0000-0000-000089000000}"/>
    <cellStyle name="쉼표 [0] 35" xfId="49" xr:uid="{00000000-0005-0000-0000-00008A000000}"/>
    <cellStyle name="쉼표 [0] 36" xfId="50" xr:uid="{00000000-0005-0000-0000-00008B000000}"/>
    <cellStyle name="쉼표 [0] 37" xfId="52" xr:uid="{00000000-0005-0000-0000-00008C000000}"/>
    <cellStyle name="쉼표 [0] 38" xfId="53" xr:uid="{00000000-0005-0000-0000-00008D000000}"/>
    <cellStyle name="쉼표 [0] 39" xfId="55" xr:uid="{00000000-0005-0000-0000-00008E000000}"/>
    <cellStyle name="쉼표 [0] 4" xfId="6" xr:uid="{00000000-0005-0000-0000-00008F000000}"/>
    <cellStyle name="쉼표 [0] 40" xfId="56" xr:uid="{00000000-0005-0000-0000-000090000000}"/>
    <cellStyle name="쉼표 [0] 41" xfId="57" xr:uid="{00000000-0005-0000-0000-000091000000}"/>
    <cellStyle name="쉼표 [0] 42" xfId="59" xr:uid="{00000000-0005-0000-0000-000092000000}"/>
    <cellStyle name="쉼표 [0] 43" xfId="60" xr:uid="{00000000-0005-0000-0000-000093000000}"/>
    <cellStyle name="쉼표 [0] 44" xfId="62" xr:uid="{00000000-0005-0000-0000-000094000000}"/>
    <cellStyle name="쉼표 [0] 45" xfId="64" xr:uid="{00000000-0005-0000-0000-000095000000}"/>
    <cellStyle name="쉼표 [0] 46" xfId="66" xr:uid="{00000000-0005-0000-0000-000096000000}"/>
    <cellStyle name="쉼표 [0] 47" xfId="68" xr:uid="{00000000-0005-0000-0000-000097000000}"/>
    <cellStyle name="쉼표 [0] 48" xfId="70" xr:uid="{00000000-0005-0000-0000-000098000000}"/>
    <cellStyle name="쉼표 [0] 49" xfId="72" xr:uid="{00000000-0005-0000-0000-000099000000}"/>
    <cellStyle name="쉼표 [0] 5" xfId="7" xr:uid="{00000000-0005-0000-0000-00009A000000}"/>
    <cellStyle name="쉼표 [0] 50" xfId="74" xr:uid="{00000000-0005-0000-0000-00009B000000}"/>
    <cellStyle name="쉼표 [0] 51" xfId="76" xr:uid="{00000000-0005-0000-0000-00009C000000}"/>
    <cellStyle name="쉼표 [0] 52" xfId="77" xr:uid="{00000000-0005-0000-0000-00009D000000}"/>
    <cellStyle name="쉼표 [0] 53" xfId="79" xr:uid="{00000000-0005-0000-0000-00009E000000}"/>
    <cellStyle name="쉼표 [0] 54" xfId="81" xr:uid="{00000000-0005-0000-0000-00009F000000}"/>
    <cellStyle name="쉼표 [0] 55" xfId="83" xr:uid="{00000000-0005-0000-0000-0000A0000000}"/>
    <cellStyle name="쉼표 [0] 56" xfId="85" xr:uid="{00000000-0005-0000-0000-0000A1000000}"/>
    <cellStyle name="쉼표 [0] 57" xfId="87" xr:uid="{00000000-0005-0000-0000-0000A2000000}"/>
    <cellStyle name="쉼표 [0] 58" xfId="89" xr:uid="{00000000-0005-0000-0000-0000A3000000}"/>
    <cellStyle name="쉼표 [0] 59" xfId="91" xr:uid="{00000000-0005-0000-0000-0000A4000000}"/>
    <cellStyle name="쉼표 [0] 6" xfId="9" xr:uid="{00000000-0005-0000-0000-0000A5000000}"/>
    <cellStyle name="쉼표 [0] 60" xfId="92" xr:uid="{00000000-0005-0000-0000-0000A6000000}"/>
    <cellStyle name="쉼표 [0] 61" xfId="94" xr:uid="{00000000-0005-0000-0000-0000A7000000}"/>
    <cellStyle name="쉼표 [0] 62" xfId="96" xr:uid="{00000000-0005-0000-0000-0000A8000000}"/>
    <cellStyle name="쉼표 [0] 63" xfId="98" xr:uid="{00000000-0005-0000-0000-0000A9000000}"/>
    <cellStyle name="쉼표 [0] 64" xfId="100" xr:uid="{00000000-0005-0000-0000-0000AA000000}"/>
    <cellStyle name="쉼표 [0] 65" xfId="102" xr:uid="{00000000-0005-0000-0000-0000AB000000}"/>
    <cellStyle name="쉼표 [0] 66" xfId="104" xr:uid="{00000000-0005-0000-0000-0000AC000000}"/>
    <cellStyle name="쉼표 [0] 67" xfId="106" xr:uid="{00000000-0005-0000-0000-0000AD000000}"/>
    <cellStyle name="쉼표 [0] 68" xfId="108" xr:uid="{00000000-0005-0000-0000-0000AE000000}"/>
    <cellStyle name="쉼표 [0] 69" xfId="110" xr:uid="{00000000-0005-0000-0000-0000AF000000}"/>
    <cellStyle name="쉼표 [0] 7" xfId="10" xr:uid="{00000000-0005-0000-0000-0000B0000000}"/>
    <cellStyle name="쉼표 [0] 70" xfId="112" xr:uid="{00000000-0005-0000-0000-0000B1000000}"/>
    <cellStyle name="쉼표 [0] 71" xfId="114" xr:uid="{00000000-0005-0000-0000-0000B2000000}"/>
    <cellStyle name="쉼표 [0] 72" xfId="116" xr:uid="{00000000-0005-0000-0000-0000B3000000}"/>
    <cellStyle name="쉼표 [0] 73" xfId="117" xr:uid="{00000000-0005-0000-0000-0000B4000000}"/>
    <cellStyle name="쉼표 [0] 74" xfId="119" xr:uid="{00000000-0005-0000-0000-0000B5000000}"/>
    <cellStyle name="쉼표 [0] 75" xfId="121" xr:uid="{00000000-0005-0000-0000-0000B6000000}"/>
    <cellStyle name="쉼표 [0] 76" xfId="123" xr:uid="{00000000-0005-0000-0000-0000B7000000}"/>
    <cellStyle name="쉼표 [0] 77" xfId="124" xr:uid="{00000000-0005-0000-0000-0000B8000000}"/>
    <cellStyle name="쉼표 [0] 78" xfId="126" xr:uid="{00000000-0005-0000-0000-0000B9000000}"/>
    <cellStyle name="쉼표 [0] 79" xfId="127" xr:uid="{00000000-0005-0000-0000-0000BA000000}"/>
    <cellStyle name="쉼표 [0] 8" xfId="12" xr:uid="{00000000-0005-0000-0000-0000BB000000}"/>
    <cellStyle name="쉼표 [0] 80" xfId="129" xr:uid="{00000000-0005-0000-0000-0000BC000000}"/>
    <cellStyle name="쉼표 [0] 81" xfId="131" xr:uid="{00000000-0005-0000-0000-0000BD000000}"/>
    <cellStyle name="쉼표 [0] 82" xfId="134" xr:uid="{00000000-0005-0000-0000-0000BE000000}"/>
    <cellStyle name="쉼표 [0] 83" xfId="136" xr:uid="{00000000-0005-0000-0000-0000BF000000}"/>
    <cellStyle name="쉼표 [0] 84" xfId="139" xr:uid="{00000000-0005-0000-0000-0000C0000000}"/>
    <cellStyle name="쉼표 [0] 85" xfId="142" xr:uid="{00000000-0005-0000-0000-0000C1000000}"/>
    <cellStyle name="쉼표 [0] 86" xfId="145" xr:uid="{00000000-0005-0000-0000-0000C2000000}"/>
    <cellStyle name="쉼표 [0] 87" xfId="148" xr:uid="{00000000-0005-0000-0000-0000C3000000}"/>
    <cellStyle name="쉼표 [0] 88" xfId="151" xr:uid="{00000000-0005-0000-0000-0000C4000000}"/>
    <cellStyle name="쉼표 [0] 89" xfId="157" xr:uid="{00000000-0005-0000-0000-0000C5000000}"/>
    <cellStyle name="쉼표 [0] 9" xfId="14" xr:uid="{00000000-0005-0000-0000-0000C6000000}"/>
    <cellStyle name="쉼표 [0] 90" xfId="160" xr:uid="{00000000-0005-0000-0000-0000C7000000}"/>
    <cellStyle name="쉼표 [0] 91" xfId="162" xr:uid="{00000000-0005-0000-0000-0000C8000000}"/>
    <cellStyle name="쉼표 [0] 92" xfId="164" xr:uid="{00000000-0005-0000-0000-0000C9000000}"/>
    <cellStyle name="쉼표 [0] 93" xfId="167" xr:uid="{00000000-0005-0000-0000-0000CA000000}"/>
    <cellStyle name="쉼표 [0] 94" xfId="170" xr:uid="{00000000-0005-0000-0000-0000CB000000}"/>
    <cellStyle name="쉼표 [0] 95" xfId="172" xr:uid="{00000000-0005-0000-0000-0000CC000000}"/>
    <cellStyle name="쉼표 [0] 96" xfId="174" xr:uid="{00000000-0005-0000-0000-0000CD000000}"/>
    <cellStyle name="쉼표 [0] 97" xfId="176" xr:uid="{00000000-0005-0000-0000-0000CE000000}"/>
    <cellStyle name="쉼표 [0] 98" xfId="178" xr:uid="{00000000-0005-0000-0000-0000CF000000}"/>
    <cellStyle name="쉼표 [0] 99" xfId="180" xr:uid="{00000000-0005-0000-0000-0000D0000000}"/>
    <cellStyle name="통화 [0] 10" xfId="156" xr:uid="{00000000-0005-0000-0000-0000D1000000}"/>
    <cellStyle name="통화 [0] 11" xfId="159" xr:uid="{00000000-0005-0000-0000-0000D2000000}"/>
    <cellStyle name="통화 [0] 12" xfId="166" xr:uid="{00000000-0005-0000-0000-0000D3000000}"/>
    <cellStyle name="통화 [0] 13" xfId="169" xr:uid="{00000000-0005-0000-0000-0000D4000000}"/>
    <cellStyle name="통화 [0] 2" xfId="4" xr:uid="{00000000-0005-0000-0000-0000D5000000}"/>
    <cellStyle name="통화 [0] 3" xfId="133" xr:uid="{00000000-0005-0000-0000-0000D6000000}"/>
    <cellStyle name="통화 [0] 4" xfId="138" xr:uid="{00000000-0005-0000-0000-0000D7000000}"/>
    <cellStyle name="통화 [0] 5" xfId="141" xr:uid="{00000000-0005-0000-0000-0000D8000000}"/>
    <cellStyle name="통화 [0] 6" xfId="144" xr:uid="{00000000-0005-0000-0000-0000D9000000}"/>
    <cellStyle name="통화 [0] 7" xfId="147" xr:uid="{00000000-0005-0000-0000-0000DA000000}"/>
    <cellStyle name="통화 [0] 8" xfId="150" xr:uid="{00000000-0005-0000-0000-0000DB000000}"/>
    <cellStyle name="통화 [0] 9" xfId="153" xr:uid="{00000000-0005-0000-0000-0000DC000000}"/>
    <cellStyle name="표준" xfId="0" builtinId="0"/>
    <cellStyle name="표준 2" xfId="3" xr:uid="{00000000-0005-0000-0000-0000DE000000}"/>
  </cellStyles>
  <dxfs count="6">
    <dxf>
      <font>
        <color rgb="FFFF0000"/>
      </font>
    </dxf>
    <dxf>
      <font>
        <color auto="1"/>
      </font>
    </dxf>
    <dxf>
      <font>
        <color rgb="FF3333FF"/>
      </font>
    </dxf>
    <dxf>
      <font>
        <color rgb="FFFF0000"/>
      </font>
    </dxf>
    <dxf>
      <font>
        <color auto="1"/>
      </font>
    </dxf>
    <dxf>
      <font>
        <color rgb="FF3333FF"/>
      </font>
    </dxf>
  </dxfs>
  <tableStyles count="0" defaultTableStyle="TableStyleMedium9" defaultPivotStyle="PivotStyleLight16"/>
  <colors>
    <mruColors>
      <color rgb="FFFF6600"/>
      <color rgb="FF009900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5"/>
  <sheetViews>
    <sheetView tabSelected="1" view="pageBreakPreview" zoomScale="85" zoomScaleNormal="80" zoomScaleSheetLayoutView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8" sqref="F8"/>
    </sheetView>
  </sheetViews>
  <sheetFormatPr defaultRowHeight="13.5" x14ac:dyDescent="0.15"/>
  <cols>
    <col min="1" max="1" width="8.77734375" style="1" customWidth="1"/>
    <col min="2" max="2" width="15.6640625" style="8" customWidth="1"/>
    <col min="3" max="3" width="8.77734375" style="3" customWidth="1"/>
    <col min="4" max="4" width="8.77734375" style="4" customWidth="1"/>
    <col min="5" max="5" width="10.5546875" style="4" customWidth="1"/>
    <col min="6" max="9" width="13.77734375" style="4" customWidth="1"/>
    <col min="10" max="17" width="13.77734375" style="2" customWidth="1"/>
    <col min="18" max="16384" width="8.88671875" style="1"/>
  </cols>
  <sheetData>
    <row r="1" spans="1:18" ht="47.25" customHeight="1" x14ac:dyDescent="0.15">
      <c r="A1" s="115" t="s">
        <v>78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</row>
    <row r="2" spans="1:18" ht="37.5" customHeight="1" x14ac:dyDescent="0.15">
      <c r="A2" s="116" t="s">
        <v>168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</row>
    <row r="3" spans="1:18" ht="29.25" customHeight="1" x14ac:dyDescent="0.15">
      <c r="A3" s="111" t="s">
        <v>77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</row>
    <row r="4" spans="1:18" s="15" customFormat="1" ht="12.75" customHeight="1" thickBot="1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13"/>
      <c r="L4" s="14"/>
      <c r="M4" s="14"/>
      <c r="N4" s="14"/>
      <c r="O4" s="14"/>
      <c r="P4" s="14"/>
      <c r="Q4" s="14"/>
    </row>
    <row r="5" spans="1:18" s="9" customFormat="1" ht="24" customHeight="1" thickBot="1" x14ac:dyDescent="0.2">
      <c r="A5" s="51" t="s">
        <v>46</v>
      </c>
      <c r="B5" s="52" t="s">
        <v>55</v>
      </c>
      <c r="C5" s="53" t="s">
        <v>47</v>
      </c>
      <c r="D5" s="54" t="s">
        <v>48</v>
      </c>
      <c r="E5" s="55" t="s">
        <v>49</v>
      </c>
      <c r="F5" s="56" t="s">
        <v>81</v>
      </c>
      <c r="G5" s="24" t="s">
        <v>50</v>
      </c>
      <c r="H5" s="48" t="s">
        <v>51</v>
      </c>
      <c r="I5" s="91" t="s">
        <v>52</v>
      </c>
      <c r="J5" s="92" t="s">
        <v>85</v>
      </c>
      <c r="K5" s="92" t="s">
        <v>87</v>
      </c>
      <c r="L5" s="92" t="s">
        <v>89</v>
      </c>
      <c r="M5" s="92" t="s">
        <v>108</v>
      </c>
      <c r="N5" s="91" t="s">
        <v>53</v>
      </c>
      <c r="O5" s="91" t="s">
        <v>91</v>
      </c>
      <c r="P5" s="93" t="s">
        <v>94</v>
      </c>
      <c r="Q5" s="93" t="s">
        <v>93</v>
      </c>
    </row>
    <row r="6" spans="1:18" s="9" customFormat="1" ht="16.5" customHeight="1" thickTop="1" x14ac:dyDescent="0.15">
      <c r="A6" s="30" t="s">
        <v>23</v>
      </c>
      <c r="B6" s="18" t="s">
        <v>82</v>
      </c>
      <c r="C6" s="43">
        <f t="shared" ref="C6:C26" si="0">AVERAGE(I6:Q6)</f>
        <v>74333.333333333328</v>
      </c>
      <c r="D6" s="50">
        <v>74666.666666666672</v>
      </c>
      <c r="E6" s="44">
        <f>C6-D6</f>
        <v>-333.33333333334303</v>
      </c>
      <c r="F6" s="45">
        <f>E6/D6</f>
        <v>-4.4642857142858441E-3</v>
      </c>
      <c r="G6" s="65">
        <f>MAX(I6:Q6)</f>
        <v>79800</v>
      </c>
      <c r="H6" s="46">
        <f>MIN(I6:Q6)</f>
        <v>70000</v>
      </c>
      <c r="I6" s="96">
        <v>70900</v>
      </c>
      <c r="J6" s="96"/>
      <c r="K6" s="102">
        <v>76800</v>
      </c>
      <c r="L6" s="102"/>
      <c r="M6" s="102">
        <v>79800</v>
      </c>
      <c r="N6" s="102"/>
      <c r="O6" s="102">
        <v>72500</v>
      </c>
      <c r="P6" s="96">
        <v>76000</v>
      </c>
      <c r="Q6" s="102">
        <v>70000</v>
      </c>
    </row>
    <row r="7" spans="1:18" s="9" customFormat="1" ht="16.5" customHeight="1" x14ac:dyDescent="0.15">
      <c r="A7" s="31" t="s">
        <v>24</v>
      </c>
      <c r="B7" s="19" t="s">
        <v>57</v>
      </c>
      <c r="C7" s="43">
        <f t="shared" si="0"/>
        <v>2096.6666666666665</v>
      </c>
      <c r="D7" s="50">
        <v>2318.8888888888887</v>
      </c>
      <c r="E7" s="44">
        <f t="shared" ref="E7:E26" si="1">C7-D7</f>
        <v>-222.22222222222217</v>
      </c>
      <c r="F7" s="45">
        <f t="shared" ref="F7:F26" si="2">E7/D7</f>
        <v>-9.5831336847149007E-2</v>
      </c>
      <c r="G7" s="66">
        <f>MAX(I7:Q7)</f>
        <v>2580</v>
      </c>
      <c r="H7" s="47">
        <f>MIN(I7:Q7)</f>
        <v>1880</v>
      </c>
      <c r="I7" s="96">
        <v>1980</v>
      </c>
      <c r="J7" s="102">
        <v>1980</v>
      </c>
      <c r="K7" s="96">
        <v>1880</v>
      </c>
      <c r="L7" s="96">
        <v>1980</v>
      </c>
      <c r="M7" s="96">
        <v>2580</v>
      </c>
      <c r="N7" s="96">
        <v>1990</v>
      </c>
      <c r="O7" s="96">
        <v>1980</v>
      </c>
      <c r="P7" s="96">
        <v>2500</v>
      </c>
      <c r="Q7" s="96">
        <v>2000</v>
      </c>
    </row>
    <row r="8" spans="1:18" s="9" customFormat="1" ht="18" customHeight="1" x14ac:dyDescent="0.15">
      <c r="A8" s="31" t="s">
        <v>25</v>
      </c>
      <c r="B8" s="19" t="s">
        <v>58</v>
      </c>
      <c r="C8" s="43">
        <f t="shared" si="0"/>
        <v>5690</v>
      </c>
      <c r="D8" s="50">
        <v>6091.25</v>
      </c>
      <c r="E8" s="44">
        <f t="shared" si="1"/>
        <v>-401.25</v>
      </c>
      <c r="F8" s="45">
        <f t="shared" si="2"/>
        <v>-6.5873178739995902E-2</v>
      </c>
      <c r="G8" s="66">
        <f t="shared" ref="G8:G26" si="3">MAX(I8:Q8)</f>
        <v>7980</v>
      </c>
      <c r="H8" s="47">
        <f t="shared" ref="H8:H26" si="4">MIN(I8:Q8)</f>
        <v>3990</v>
      </c>
      <c r="I8" s="96">
        <v>5900</v>
      </c>
      <c r="J8" s="96">
        <v>4980</v>
      </c>
      <c r="K8" s="96">
        <v>4980</v>
      </c>
      <c r="L8" s="102">
        <v>4480</v>
      </c>
      <c r="M8" s="102">
        <v>7980</v>
      </c>
      <c r="N8" s="96">
        <v>3990</v>
      </c>
      <c r="O8" s="102">
        <v>5900</v>
      </c>
      <c r="P8" s="96">
        <v>7000</v>
      </c>
      <c r="Q8" s="96">
        <v>6000</v>
      </c>
    </row>
    <row r="9" spans="1:18" s="9" customFormat="1" ht="16.5" customHeight="1" x14ac:dyDescent="0.15">
      <c r="A9" s="31" t="s">
        <v>26</v>
      </c>
      <c r="B9" s="19" t="s">
        <v>59</v>
      </c>
      <c r="C9" s="43">
        <f t="shared" si="0"/>
        <v>2220</v>
      </c>
      <c r="D9" s="50">
        <v>2863.3333333333335</v>
      </c>
      <c r="E9" s="44">
        <f t="shared" si="1"/>
        <v>-643.33333333333348</v>
      </c>
      <c r="F9" s="45">
        <f t="shared" si="2"/>
        <v>-0.22467986030267759</v>
      </c>
      <c r="G9" s="66">
        <f t="shared" si="3"/>
        <v>2980</v>
      </c>
      <c r="H9" s="47">
        <f t="shared" si="4"/>
        <v>790</v>
      </c>
      <c r="I9" s="96">
        <v>2980</v>
      </c>
      <c r="J9" s="96">
        <v>1980</v>
      </c>
      <c r="K9" s="96">
        <v>2280</v>
      </c>
      <c r="L9" s="96">
        <v>2580</v>
      </c>
      <c r="M9" s="96">
        <v>2380</v>
      </c>
      <c r="N9" s="96">
        <v>1990</v>
      </c>
      <c r="O9" s="96">
        <v>790</v>
      </c>
      <c r="P9" s="96">
        <v>2500</v>
      </c>
      <c r="Q9" s="96">
        <v>2500</v>
      </c>
    </row>
    <row r="10" spans="1:18" s="9" customFormat="1" ht="16.5" customHeight="1" x14ac:dyDescent="0.15">
      <c r="A10" s="31" t="s">
        <v>27</v>
      </c>
      <c r="B10" s="19" t="s">
        <v>60</v>
      </c>
      <c r="C10" s="43">
        <f t="shared" si="0"/>
        <v>30171.777777777777</v>
      </c>
      <c r="D10" s="50">
        <v>32529.555555555555</v>
      </c>
      <c r="E10" s="44">
        <f t="shared" si="1"/>
        <v>-2357.7777777777774</v>
      </c>
      <c r="F10" s="45">
        <f t="shared" si="2"/>
        <v>-7.2481094116120026E-2</v>
      </c>
      <c r="G10" s="66">
        <f t="shared" si="3"/>
        <v>48010</v>
      </c>
      <c r="H10" s="47">
        <f t="shared" si="4"/>
        <v>19600</v>
      </c>
      <c r="I10" s="96">
        <v>26370</v>
      </c>
      <c r="J10" s="102">
        <v>19600</v>
      </c>
      <c r="K10" s="96">
        <v>48010</v>
      </c>
      <c r="L10" s="96">
        <v>32260</v>
      </c>
      <c r="M10" s="96">
        <v>29086</v>
      </c>
      <c r="N10" s="103">
        <v>24960</v>
      </c>
      <c r="O10" s="96">
        <v>28250</v>
      </c>
      <c r="P10" s="96">
        <v>37500</v>
      </c>
      <c r="Q10" s="96">
        <v>25510</v>
      </c>
    </row>
    <row r="11" spans="1:18" s="9" customFormat="1" ht="16.5" customHeight="1" x14ac:dyDescent="0.15">
      <c r="A11" s="31" t="s">
        <v>28</v>
      </c>
      <c r="B11" s="19" t="s">
        <v>61</v>
      </c>
      <c r="C11" s="43">
        <f t="shared" si="0"/>
        <v>30135</v>
      </c>
      <c r="D11" s="50">
        <v>29907.333333333332</v>
      </c>
      <c r="E11" s="44">
        <f t="shared" si="1"/>
        <v>227.66666666666788</v>
      </c>
      <c r="F11" s="45">
        <f t="shared" si="2"/>
        <v>7.6124027551771438E-3</v>
      </c>
      <c r="G11" s="66">
        <f t="shared" si="3"/>
        <v>50000</v>
      </c>
      <c r="H11" s="47">
        <f t="shared" si="4"/>
        <v>22400</v>
      </c>
      <c r="I11" s="96">
        <v>24020</v>
      </c>
      <c r="J11" s="96">
        <v>32666</v>
      </c>
      <c r="K11" s="102">
        <v>25250</v>
      </c>
      <c r="L11" s="102">
        <v>35540</v>
      </c>
      <c r="M11" s="102">
        <v>24558</v>
      </c>
      <c r="N11" s="96">
        <v>32320</v>
      </c>
      <c r="O11" s="102">
        <v>22400</v>
      </c>
      <c r="P11" s="96">
        <v>50000</v>
      </c>
      <c r="Q11" s="96">
        <v>24461</v>
      </c>
    </row>
    <row r="12" spans="1:18" s="9" customFormat="1" ht="16.5" customHeight="1" x14ac:dyDescent="0.15">
      <c r="A12" s="31" t="s">
        <v>29</v>
      </c>
      <c r="B12" s="19" t="s">
        <v>30</v>
      </c>
      <c r="C12" s="43">
        <f t="shared" si="0"/>
        <v>3595.8888888888887</v>
      </c>
      <c r="D12" s="50">
        <v>3687.7777777777778</v>
      </c>
      <c r="E12" s="44">
        <f t="shared" si="1"/>
        <v>-91.888888888889142</v>
      </c>
      <c r="F12" s="45">
        <f t="shared" si="2"/>
        <v>-2.4917143717987415E-2</v>
      </c>
      <c r="G12" s="66">
        <f t="shared" si="3"/>
        <v>4300</v>
      </c>
      <c r="H12" s="47">
        <f t="shared" si="4"/>
        <v>2740</v>
      </c>
      <c r="I12" s="96">
        <v>4290</v>
      </c>
      <c r="J12" s="102">
        <v>2929</v>
      </c>
      <c r="K12" s="96">
        <v>3970</v>
      </c>
      <c r="L12" s="96">
        <v>4300</v>
      </c>
      <c r="M12" s="96">
        <v>4170</v>
      </c>
      <c r="N12" s="96">
        <v>3014</v>
      </c>
      <c r="O12" s="96">
        <v>2740</v>
      </c>
      <c r="P12" s="96">
        <v>4000</v>
      </c>
      <c r="Q12" s="96">
        <v>2950</v>
      </c>
    </row>
    <row r="13" spans="1:18" s="9" customFormat="1" ht="16.5" customHeight="1" x14ac:dyDescent="0.15">
      <c r="A13" s="31" t="s">
        <v>44</v>
      </c>
      <c r="B13" s="19" t="s">
        <v>31</v>
      </c>
      <c r="C13" s="43">
        <f t="shared" si="0"/>
        <v>12171.555555555555</v>
      </c>
      <c r="D13" s="50">
        <v>12232</v>
      </c>
      <c r="E13" s="44">
        <f t="shared" si="1"/>
        <v>-60.444444444445253</v>
      </c>
      <c r="F13" s="45">
        <f t="shared" si="2"/>
        <v>-4.9415013443791086E-3</v>
      </c>
      <c r="G13" s="66">
        <f t="shared" si="3"/>
        <v>16750</v>
      </c>
      <c r="H13" s="47">
        <f t="shared" si="4"/>
        <v>7290</v>
      </c>
      <c r="I13" s="96">
        <v>14470</v>
      </c>
      <c r="J13" s="96">
        <v>12250</v>
      </c>
      <c r="K13" s="102">
        <v>16750</v>
      </c>
      <c r="L13" s="102">
        <v>8380</v>
      </c>
      <c r="M13" s="102">
        <v>16333</v>
      </c>
      <c r="N13" s="96">
        <v>7290</v>
      </c>
      <c r="O13" s="102">
        <v>8970</v>
      </c>
      <c r="P13" s="96">
        <v>15000</v>
      </c>
      <c r="Q13" s="96">
        <v>10101</v>
      </c>
    </row>
    <row r="14" spans="1:18" s="9" customFormat="1" ht="16.5" customHeight="1" x14ac:dyDescent="0.15">
      <c r="A14" s="31" t="s">
        <v>32</v>
      </c>
      <c r="B14" s="19" t="s">
        <v>33</v>
      </c>
      <c r="C14" s="43">
        <f t="shared" si="0"/>
        <v>11200.333333333334</v>
      </c>
      <c r="D14" s="50">
        <v>10530.333333333334</v>
      </c>
      <c r="E14" s="44">
        <f t="shared" si="1"/>
        <v>670</v>
      </c>
      <c r="F14" s="45">
        <f t="shared" si="2"/>
        <v>6.3625716184989398E-2</v>
      </c>
      <c r="G14" s="66">
        <f t="shared" si="3"/>
        <v>15930</v>
      </c>
      <c r="H14" s="47">
        <f t="shared" si="4"/>
        <v>7980</v>
      </c>
      <c r="I14" s="96">
        <v>11060</v>
      </c>
      <c r="J14" s="96">
        <v>9333</v>
      </c>
      <c r="K14" s="96">
        <v>11800</v>
      </c>
      <c r="L14" s="96">
        <v>15930</v>
      </c>
      <c r="M14" s="96">
        <v>12800</v>
      </c>
      <c r="N14" s="96">
        <v>11900</v>
      </c>
      <c r="O14" s="96">
        <v>7980</v>
      </c>
      <c r="P14" s="96">
        <v>10000</v>
      </c>
      <c r="Q14" s="96">
        <v>10000</v>
      </c>
    </row>
    <row r="15" spans="1:18" s="9" customFormat="1" ht="16.5" customHeight="1" x14ac:dyDescent="0.15">
      <c r="A15" s="32" t="s">
        <v>34</v>
      </c>
      <c r="B15" s="20" t="s">
        <v>68</v>
      </c>
      <c r="C15" s="43">
        <f t="shared" si="0"/>
        <v>2932.2222222222222</v>
      </c>
      <c r="D15" s="50">
        <v>2921.1111111111113</v>
      </c>
      <c r="E15" s="44">
        <f t="shared" si="1"/>
        <v>11.111111111110858</v>
      </c>
      <c r="F15" s="45">
        <f t="shared" si="2"/>
        <v>3.8037276530999511E-3</v>
      </c>
      <c r="G15" s="66">
        <f t="shared" si="3"/>
        <v>3580</v>
      </c>
      <c r="H15" s="47">
        <f t="shared" si="4"/>
        <v>2300</v>
      </c>
      <c r="I15" s="96">
        <v>2980</v>
      </c>
      <c r="J15" s="96">
        <v>3280</v>
      </c>
      <c r="K15" s="96">
        <v>3580</v>
      </c>
      <c r="L15" s="96">
        <v>2880</v>
      </c>
      <c r="M15" s="96">
        <v>2680</v>
      </c>
      <c r="N15" s="96">
        <v>3090</v>
      </c>
      <c r="O15" s="96">
        <v>2300</v>
      </c>
      <c r="P15" s="96">
        <v>2800</v>
      </c>
      <c r="Q15" s="96">
        <v>2800</v>
      </c>
    </row>
    <row r="16" spans="1:18" s="9" customFormat="1" ht="16.5" customHeight="1" x14ac:dyDescent="0.15">
      <c r="A16" s="32" t="s">
        <v>35</v>
      </c>
      <c r="B16" s="20" t="s">
        <v>69</v>
      </c>
      <c r="C16" s="43">
        <f t="shared" si="0"/>
        <v>5181.7777777777774</v>
      </c>
      <c r="D16" s="50">
        <v>5412.666666666667</v>
      </c>
      <c r="E16" s="44">
        <f t="shared" si="1"/>
        <v>-230.8888888888896</v>
      </c>
      <c r="F16" s="45">
        <f t="shared" si="2"/>
        <v>-4.2657141684115579E-2</v>
      </c>
      <c r="G16" s="66">
        <f t="shared" si="3"/>
        <v>6880</v>
      </c>
      <c r="H16" s="47">
        <f t="shared" si="4"/>
        <v>2636</v>
      </c>
      <c r="I16" s="96">
        <v>5960</v>
      </c>
      <c r="J16" s="96">
        <v>5800</v>
      </c>
      <c r="K16" s="96">
        <v>5880</v>
      </c>
      <c r="L16" s="96">
        <v>6880</v>
      </c>
      <c r="M16" s="96">
        <v>3980</v>
      </c>
      <c r="N16" s="96">
        <v>2636</v>
      </c>
      <c r="O16" s="96">
        <v>5500</v>
      </c>
      <c r="P16" s="96">
        <v>5000</v>
      </c>
      <c r="Q16" s="96">
        <v>5000</v>
      </c>
      <c r="R16" s="36"/>
    </row>
    <row r="17" spans="1:19" s="9" customFormat="1" ht="16.5" customHeight="1" x14ac:dyDescent="0.15">
      <c r="A17" s="32" t="s">
        <v>36</v>
      </c>
      <c r="B17" s="20" t="s">
        <v>75</v>
      </c>
      <c r="C17" s="43">
        <f t="shared" si="0"/>
        <v>7671.25</v>
      </c>
      <c r="D17" s="50">
        <v>7487.7777777777774</v>
      </c>
      <c r="E17" s="44">
        <f t="shared" si="1"/>
        <v>183.47222222222263</v>
      </c>
      <c r="F17" s="45">
        <f t="shared" si="2"/>
        <v>2.4502893604392399E-2</v>
      </c>
      <c r="G17" s="66">
        <f t="shared" si="3"/>
        <v>8980</v>
      </c>
      <c r="H17" s="47">
        <f t="shared" si="4"/>
        <v>6900</v>
      </c>
      <c r="I17" s="96">
        <v>8980</v>
      </c>
      <c r="J17" s="102">
        <v>7980</v>
      </c>
      <c r="K17" s="96">
        <v>7580</v>
      </c>
      <c r="L17" s="102">
        <v>6980</v>
      </c>
      <c r="M17" s="102">
        <v>6900</v>
      </c>
      <c r="N17" s="102"/>
      <c r="O17" s="96">
        <v>7450</v>
      </c>
      <c r="P17" s="96">
        <v>8500</v>
      </c>
      <c r="Q17" s="96">
        <v>7000</v>
      </c>
      <c r="R17" s="36"/>
    </row>
    <row r="18" spans="1:19" s="9" customFormat="1" ht="16.5" customHeight="1" x14ac:dyDescent="0.15">
      <c r="A18" s="33" t="s">
        <v>37</v>
      </c>
      <c r="B18" s="21" t="s">
        <v>62</v>
      </c>
      <c r="C18" s="43">
        <f t="shared" si="0"/>
        <v>7728.6</v>
      </c>
      <c r="D18" s="50">
        <v>7828.6</v>
      </c>
      <c r="E18" s="44">
        <f t="shared" si="1"/>
        <v>-100</v>
      </c>
      <c r="F18" s="45">
        <f t="shared" si="2"/>
        <v>-1.277367600848172E-2</v>
      </c>
      <c r="G18" s="66">
        <f t="shared" si="3"/>
        <v>11800</v>
      </c>
      <c r="H18" s="47">
        <f t="shared" si="4"/>
        <v>5900</v>
      </c>
      <c r="I18" s="96"/>
      <c r="J18" s="102"/>
      <c r="K18" s="102">
        <v>11800</v>
      </c>
      <c r="L18" s="102">
        <v>5900</v>
      </c>
      <c r="M18" s="102" t="s">
        <v>135</v>
      </c>
      <c r="N18" s="96"/>
      <c r="O18" s="102">
        <v>7800</v>
      </c>
      <c r="P18" s="96">
        <v>7143</v>
      </c>
      <c r="Q18" s="96">
        <v>6000</v>
      </c>
      <c r="R18" s="36"/>
    </row>
    <row r="19" spans="1:19" s="37" customFormat="1" ht="16.5" customHeight="1" x14ac:dyDescent="0.15">
      <c r="A19" s="33" t="s">
        <v>70</v>
      </c>
      <c r="B19" s="21" t="s">
        <v>79</v>
      </c>
      <c r="C19" s="43">
        <f t="shared" si="0"/>
        <v>13816.25</v>
      </c>
      <c r="D19" s="50">
        <v>13213</v>
      </c>
      <c r="E19" s="44">
        <f t="shared" si="1"/>
        <v>603.25</v>
      </c>
      <c r="F19" s="45">
        <f t="shared" si="2"/>
        <v>4.5655793536668432E-2</v>
      </c>
      <c r="G19" s="66">
        <f t="shared" si="3"/>
        <v>17800</v>
      </c>
      <c r="H19" s="47">
        <f t="shared" si="4"/>
        <v>9800</v>
      </c>
      <c r="I19" s="96"/>
      <c r="J19" s="96">
        <v>17800</v>
      </c>
      <c r="K19" s="102">
        <v>16800</v>
      </c>
      <c r="L19" s="102">
        <v>14980</v>
      </c>
      <c r="M19" s="102">
        <v>9800</v>
      </c>
      <c r="N19" s="96">
        <v>12350</v>
      </c>
      <c r="O19" s="102">
        <v>11800</v>
      </c>
      <c r="P19" s="104">
        <v>15000</v>
      </c>
      <c r="Q19" s="104">
        <v>12000</v>
      </c>
      <c r="R19" s="36"/>
    </row>
    <row r="20" spans="1:19" s="9" customFormat="1" ht="16.5" customHeight="1" x14ac:dyDescent="0.15">
      <c r="A20" s="34" t="s">
        <v>38</v>
      </c>
      <c r="B20" s="22" t="s">
        <v>63</v>
      </c>
      <c r="C20" s="43">
        <f t="shared" si="0"/>
        <v>7999.1111111111113</v>
      </c>
      <c r="D20" s="50">
        <v>9100.5555555555547</v>
      </c>
      <c r="E20" s="44">
        <f t="shared" si="1"/>
        <v>-1101.4444444444434</v>
      </c>
      <c r="F20" s="45">
        <f t="shared" si="2"/>
        <v>-0.12103046212074955</v>
      </c>
      <c r="G20" s="66">
        <f t="shared" si="3"/>
        <v>10810</v>
      </c>
      <c r="H20" s="47">
        <f t="shared" si="4"/>
        <v>6190</v>
      </c>
      <c r="I20" s="96">
        <v>8310</v>
      </c>
      <c r="J20" s="96">
        <v>8687</v>
      </c>
      <c r="K20" s="96">
        <v>8300</v>
      </c>
      <c r="L20" s="96">
        <v>10810</v>
      </c>
      <c r="M20" s="96">
        <v>7250</v>
      </c>
      <c r="N20" s="96">
        <v>6190</v>
      </c>
      <c r="O20" s="96">
        <v>7370</v>
      </c>
      <c r="P20" s="96">
        <v>7575</v>
      </c>
      <c r="Q20" s="96">
        <v>7500</v>
      </c>
      <c r="R20" s="36"/>
    </row>
    <row r="21" spans="1:19" s="9" customFormat="1" ht="16.5" customHeight="1" x14ac:dyDescent="0.15">
      <c r="A21" s="35" t="s">
        <v>39</v>
      </c>
      <c r="B21" s="23" t="s">
        <v>72</v>
      </c>
      <c r="C21" s="43">
        <f t="shared" si="0"/>
        <v>1984.4444444444443</v>
      </c>
      <c r="D21" s="50">
        <v>1995.5555555555557</v>
      </c>
      <c r="E21" s="44">
        <f t="shared" si="1"/>
        <v>-11.111111111111313</v>
      </c>
      <c r="F21" s="45">
        <f t="shared" si="2"/>
        <v>-5.56792873051235E-3</v>
      </c>
      <c r="G21" s="66">
        <f t="shared" si="3"/>
        <v>2310</v>
      </c>
      <c r="H21" s="47">
        <f t="shared" si="4"/>
        <v>1650</v>
      </c>
      <c r="I21" s="96">
        <v>1650</v>
      </c>
      <c r="J21" s="96">
        <v>2200</v>
      </c>
      <c r="K21" s="96">
        <v>1880</v>
      </c>
      <c r="L21" s="96">
        <v>1710</v>
      </c>
      <c r="M21" s="102">
        <v>2310</v>
      </c>
      <c r="N21" s="96">
        <v>1710</v>
      </c>
      <c r="O21" s="96">
        <v>2100</v>
      </c>
      <c r="P21" s="96">
        <v>2300</v>
      </c>
      <c r="Q21" s="96">
        <v>2000</v>
      </c>
      <c r="R21" s="36"/>
    </row>
    <row r="22" spans="1:19" s="9" customFormat="1" ht="16.5" customHeight="1" x14ac:dyDescent="0.15">
      <c r="A22" s="35" t="s">
        <v>40</v>
      </c>
      <c r="B22" s="23" t="s">
        <v>73</v>
      </c>
      <c r="C22" s="43">
        <f t="shared" si="0"/>
        <v>7270</v>
      </c>
      <c r="D22" s="50">
        <v>7404.7777777777774</v>
      </c>
      <c r="E22" s="44">
        <f t="shared" si="1"/>
        <v>-134.77777777777737</v>
      </c>
      <c r="F22" s="45">
        <f t="shared" si="2"/>
        <v>-1.8201461518839133E-2</v>
      </c>
      <c r="G22" s="66">
        <f t="shared" si="3"/>
        <v>9750</v>
      </c>
      <c r="H22" s="47">
        <f t="shared" si="4"/>
        <v>5291</v>
      </c>
      <c r="I22" s="96">
        <v>5810</v>
      </c>
      <c r="J22" s="96">
        <v>9666</v>
      </c>
      <c r="K22" s="96">
        <v>9750</v>
      </c>
      <c r="L22" s="96">
        <v>7060</v>
      </c>
      <c r="M22" s="96">
        <v>5291</v>
      </c>
      <c r="N22" s="96">
        <v>5820</v>
      </c>
      <c r="O22" s="96">
        <v>9500</v>
      </c>
      <c r="P22" s="96">
        <v>6700</v>
      </c>
      <c r="Q22" s="96">
        <v>5833</v>
      </c>
      <c r="R22" s="36"/>
    </row>
    <row r="23" spans="1:19" s="9" customFormat="1" ht="16.5" customHeight="1" x14ac:dyDescent="0.15">
      <c r="A23" s="35" t="s">
        <v>41</v>
      </c>
      <c r="B23" s="23" t="s">
        <v>64</v>
      </c>
      <c r="C23" s="43">
        <f t="shared" si="0"/>
        <v>6270.125</v>
      </c>
      <c r="D23" s="50">
        <v>6910</v>
      </c>
      <c r="E23" s="44">
        <f t="shared" si="1"/>
        <v>-639.875</v>
      </c>
      <c r="F23" s="45">
        <f t="shared" si="2"/>
        <v>-9.2601302460202609E-2</v>
      </c>
      <c r="G23" s="66">
        <f t="shared" si="3"/>
        <v>9840</v>
      </c>
      <c r="H23" s="47">
        <f t="shared" si="4"/>
        <v>4331</v>
      </c>
      <c r="I23" s="96"/>
      <c r="J23" s="96">
        <v>7700</v>
      </c>
      <c r="K23" s="96">
        <v>6340</v>
      </c>
      <c r="L23" s="96">
        <v>9840</v>
      </c>
      <c r="M23" s="96">
        <v>6183</v>
      </c>
      <c r="N23" s="96">
        <v>4331</v>
      </c>
      <c r="O23" s="96">
        <v>6100</v>
      </c>
      <c r="P23" s="96">
        <v>5000</v>
      </c>
      <c r="Q23" s="96">
        <v>4667</v>
      </c>
      <c r="R23" s="36"/>
    </row>
    <row r="24" spans="1:19" s="9" customFormat="1" ht="16.5" customHeight="1" x14ac:dyDescent="0.15">
      <c r="A24" s="35" t="s">
        <v>42</v>
      </c>
      <c r="B24" s="23" t="s">
        <v>65</v>
      </c>
      <c r="C24" s="43">
        <f t="shared" si="0"/>
        <v>26366.666666666668</v>
      </c>
      <c r="D24" s="50">
        <v>26366.666666666668</v>
      </c>
      <c r="E24" s="44">
        <f t="shared" si="1"/>
        <v>0</v>
      </c>
      <c r="F24" s="45">
        <f t="shared" si="2"/>
        <v>0</v>
      </c>
      <c r="G24" s="66">
        <f t="shared" si="3"/>
        <v>34800</v>
      </c>
      <c r="H24" s="47">
        <f t="shared" si="4"/>
        <v>21000</v>
      </c>
      <c r="I24" s="96"/>
      <c r="J24" s="96"/>
      <c r="K24" s="96">
        <v>34800</v>
      </c>
      <c r="L24" s="96">
        <v>21000</v>
      </c>
      <c r="M24" s="96"/>
      <c r="N24" s="96">
        <v>23300</v>
      </c>
      <c r="O24" s="96"/>
      <c r="P24" s="96"/>
      <c r="Q24" s="102"/>
      <c r="R24" s="36"/>
    </row>
    <row r="25" spans="1:19" s="9" customFormat="1" ht="16.5" customHeight="1" x14ac:dyDescent="0.15">
      <c r="A25" s="35" t="s">
        <v>43</v>
      </c>
      <c r="B25" s="23" t="s">
        <v>74</v>
      </c>
      <c r="C25" s="43">
        <f t="shared" si="0"/>
        <v>2648.8888888888887</v>
      </c>
      <c r="D25" s="50">
        <v>2648.8888888888887</v>
      </c>
      <c r="E25" s="44">
        <f t="shared" si="1"/>
        <v>0</v>
      </c>
      <c r="F25" s="45">
        <f t="shared" si="2"/>
        <v>0</v>
      </c>
      <c r="G25" s="66">
        <f t="shared" si="3"/>
        <v>3000</v>
      </c>
      <c r="H25" s="47">
        <f t="shared" si="4"/>
        <v>2280</v>
      </c>
      <c r="I25" s="96">
        <v>2280</v>
      </c>
      <c r="J25" s="96">
        <v>2950</v>
      </c>
      <c r="K25" s="96">
        <v>2850</v>
      </c>
      <c r="L25" s="96">
        <v>2280</v>
      </c>
      <c r="M25" s="102">
        <v>2900</v>
      </c>
      <c r="N25" s="96">
        <v>2280</v>
      </c>
      <c r="O25" s="96">
        <v>2800</v>
      </c>
      <c r="P25" s="96">
        <v>3000</v>
      </c>
      <c r="Q25" s="96">
        <v>2500</v>
      </c>
      <c r="R25" s="36"/>
    </row>
    <row r="26" spans="1:19" s="9" customFormat="1" ht="16.5" customHeight="1" thickBot="1" x14ac:dyDescent="0.2">
      <c r="A26" s="39" t="s">
        <v>54</v>
      </c>
      <c r="B26" s="40" t="s">
        <v>66</v>
      </c>
      <c r="C26" s="76">
        <f t="shared" si="0"/>
        <v>27604.285714285714</v>
      </c>
      <c r="D26" s="77">
        <v>27604.285714285714</v>
      </c>
      <c r="E26" s="44">
        <f t="shared" si="1"/>
        <v>0</v>
      </c>
      <c r="F26" s="74">
        <f t="shared" si="2"/>
        <v>0</v>
      </c>
      <c r="G26" s="66">
        <f t="shared" si="3"/>
        <v>34000</v>
      </c>
      <c r="H26" s="47">
        <f t="shared" si="4"/>
        <v>19800</v>
      </c>
      <c r="I26" s="96">
        <v>32900</v>
      </c>
      <c r="J26" s="96"/>
      <c r="K26" s="96">
        <v>32730</v>
      </c>
      <c r="L26" s="96">
        <v>19900</v>
      </c>
      <c r="M26" s="102"/>
      <c r="N26" s="96">
        <v>23900</v>
      </c>
      <c r="O26" s="96">
        <v>19800</v>
      </c>
      <c r="P26" s="96">
        <v>34000</v>
      </c>
      <c r="Q26" s="96">
        <v>30000</v>
      </c>
      <c r="R26" s="36"/>
    </row>
    <row r="27" spans="1:19" s="73" customFormat="1" ht="16.5" customHeight="1" thickBot="1" x14ac:dyDescent="0.2">
      <c r="A27" s="122" t="s">
        <v>45</v>
      </c>
      <c r="B27" s="123"/>
      <c r="C27" s="107">
        <f t="shared" ref="C27" si="5">AVERAGE(C6:C26)</f>
        <v>13766.103684807258</v>
      </c>
      <c r="D27" s="108">
        <v>12538.332577475436</v>
      </c>
      <c r="E27" s="67">
        <f>AVERAGE(E6:E26)</f>
        <v>-220.61177248677291</v>
      </c>
      <c r="F27" s="68">
        <f>AVERAGE(F6:F26)</f>
        <v>-3.051523045576993E-2</v>
      </c>
      <c r="G27" s="69"/>
      <c r="H27" s="70"/>
      <c r="I27" s="75"/>
      <c r="J27" s="98"/>
      <c r="K27" s="99"/>
      <c r="L27" s="99"/>
      <c r="M27" s="99"/>
      <c r="N27" s="99"/>
      <c r="O27" s="99"/>
      <c r="P27" s="99"/>
      <c r="Q27" s="99"/>
      <c r="R27" s="71"/>
      <c r="S27" s="72"/>
    </row>
    <row r="28" spans="1:19" s="9" customFormat="1" ht="40.5" customHeight="1" thickBot="1" x14ac:dyDescent="0.2">
      <c r="A28" s="121" t="s">
        <v>83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</row>
    <row r="29" spans="1:19" s="9" customFormat="1" ht="22.5" customHeight="1" thickBot="1" x14ac:dyDescent="0.2">
      <c r="A29" s="119" t="s">
        <v>56</v>
      </c>
      <c r="B29" s="120"/>
      <c r="C29" s="120"/>
      <c r="D29" s="120"/>
      <c r="E29" s="120"/>
      <c r="F29" s="120"/>
      <c r="G29" s="120"/>
      <c r="H29" s="120"/>
      <c r="I29" s="49" t="s">
        <v>94</v>
      </c>
      <c r="J29" s="61" t="s">
        <v>105</v>
      </c>
      <c r="K29" s="63" t="s">
        <v>106</v>
      </c>
      <c r="L29" s="62" t="s">
        <v>95</v>
      </c>
      <c r="M29" s="64" t="s">
        <v>96</v>
      </c>
      <c r="N29" s="87" t="s">
        <v>111</v>
      </c>
      <c r="O29" s="87" t="s">
        <v>97</v>
      </c>
      <c r="P29" s="89" t="s">
        <v>105</v>
      </c>
      <c r="Q29" s="36"/>
      <c r="R29" s="36"/>
    </row>
    <row r="30" spans="1:19" s="9" customFormat="1" ht="22.5" customHeight="1" thickBot="1" x14ac:dyDescent="0.2">
      <c r="A30" s="113"/>
      <c r="B30" s="114"/>
      <c r="C30" s="114"/>
      <c r="D30" s="114"/>
      <c r="E30" s="114"/>
      <c r="F30" s="114"/>
      <c r="G30" s="114"/>
      <c r="H30" s="114"/>
      <c r="I30" s="49" t="s">
        <v>93</v>
      </c>
      <c r="J30" s="63" t="s">
        <v>98</v>
      </c>
      <c r="K30" s="63" t="s">
        <v>107</v>
      </c>
      <c r="L30" s="97" t="s">
        <v>99</v>
      </c>
      <c r="M30" s="62" t="s">
        <v>100</v>
      </c>
      <c r="N30" s="64" t="s">
        <v>101</v>
      </c>
      <c r="O30" s="87" t="s">
        <v>102</v>
      </c>
      <c r="P30" s="89" t="s">
        <v>103</v>
      </c>
      <c r="Q30" s="36"/>
      <c r="R30" s="36"/>
    </row>
    <row r="31" spans="1:19" ht="21.75" customHeight="1" thickBot="1" x14ac:dyDescent="0.2">
      <c r="A31" s="28" t="s">
        <v>0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1"/>
      <c r="R31" s="36"/>
    </row>
    <row r="32" spans="1:19" s="16" customFormat="1" ht="30.75" customHeight="1" thickBot="1" x14ac:dyDescent="0.2">
      <c r="A32" s="38" t="s">
        <v>1</v>
      </c>
      <c r="B32" s="41" t="s">
        <v>2</v>
      </c>
      <c r="C32" s="42" t="s">
        <v>3</v>
      </c>
      <c r="D32" s="24" t="s">
        <v>4</v>
      </c>
      <c r="E32" s="48" t="s">
        <v>5</v>
      </c>
      <c r="F32" s="91" t="s">
        <v>67</v>
      </c>
      <c r="G32" s="94" t="s">
        <v>86</v>
      </c>
      <c r="H32" s="91" t="s">
        <v>88</v>
      </c>
      <c r="I32" s="91" t="s">
        <v>109</v>
      </c>
      <c r="J32" s="91" t="s">
        <v>110</v>
      </c>
      <c r="K32" s="91" t="s">
        <v>90</v>
      </c>
      <c r="L32" s="95" t="s">
        <v>92</v>
      </c>
      <c r="M32" s="36"/>
      <c r="N32" s="36"/>
      <c r="O32" s="36"/>
      <c r="P32" s="36"/>
      <c r="Q32" s="36"/>
    </row>
    <row r="33" spans="1:18" s="9" customFormat="1" ht="19.5" customHeight="1" thickTop="1" x14ac:dyDescent="0.15">
      <c r="A33" s="57" t="s">
        <v>6</v>
      </c>
      <c r="B33" s="58" t="s">
        <v>7</v>
      </c>
      <c r="C33" s="82">
        <f t="shared" ref="C33:C42" si="6">AVERAGE(F33:K33)</f>
        <v>17416.666666666668</v>
      </c>
      <c r="D33" s="83">
        <f t="shared" ref="D33:D42" si="7">MAX(F33:K33)</f>
        <v>22000</v>
      </c>
      <c r="E33" s="78">
        <f t="shared" ref="E33:E42" si="8">MIN(F33:K33)</f>
        <v>15000</v>
      </c>
      <c r="F33" s="102">
        <v>15000</v>
      </c>
      <c r="G33" s="96">
        <v>17000</v>
      </c>
      <c r="H33" s="96">
        <v>17000</v>
      </c>
      <c r="I33" s="96">
        <v>17000</v>
      </c>
      <c r="J33" s="96">
        <v>22000</v>
      </c>
      <c r="K33" s="96">
        <v>16500</v>
      </c>
      <c r="L33" s="96">
        <v>16800</v>
      </c>
      <c r="M33" s="36"/>
      <c r="N33" s="36"/>
      <c r="O33" s="36"/>
      <c r="P33" s="36"/>
      <c r="Q33" s="36"/>
    </row>
    <row r="34" spans="1:18" s="9" customFormat="1" ht="19.5" customHeight="1" x14ac:dyDescent="0.15">
      <c r="A34" s="57" t="s">
        <v>8</v>
      </c>
      <c r="B34" s="58" t="s">
        <v>9</v>
      </c>
      <c r="C34" s="79">
        <f t="shared" si="6"/>
        <v>6666.666666666667</v>
      </c>
      <c r="D34" s="80">
        <f t="shared" si="7"/>
        <v>8000</v>
      </c>
      <c r="E34" s="81">
        <f t="shared" si="8"/>
        <v>5000</v>
      </c>
      <c r="F34" s="102">
        <v>5000</v>
      </c>
      <c r="G34" s="96">
        <v>7000</v>
      </c>
      <c r="H34" s="96">
        <v>6000</v>
      </c>
      <c r="I34" s="96">
        <v>8000</v>
      </c>
      <c r="J34" s="96">
        <v>7000</v>
      </c>
      <c r="K34" s="96">
        <v>7000</v>
      </c>
      <c r="L34" s="96">
        <v>6000</v>
      </c>
      <c r="M34" s="36"/>
      <c r="N34" s="36"/>
      <c r="O34" s="36"/>
      <c r="P34" s="36"/>
      <c r="Q34" s="36"/>
    </row>
    <row r="35" spans="1:18" s="9" customFormat="1" ht="19.5" customHeight="1" x14ac:dyDescent="0.15">
      <c r="A35" s="57" t="s">
        <v>10</v>
      </c>
      <c r="B35" s="58" t="s">
        <v>9</v>
      </c>
      <c r="C35" s="79">
        <f t="shared" si="6"/>
        <v>9083.3333333333339</v>
      </c>
      <c r="D35" s="80">
        <f t="shared" si="7"/>
        <v>11000</v>
      </c>
      <c r="E35" s="81">
        <f t="shared" si="8"/>
        <v>8000</v>
      </c>
      <c r="F35" s="102">
        <v>9000</v>
      </c>
      <c r="G35" s="96">
        <v>8000</v>
      </c>
      <c r="H35" s="96">
        <v>9000</v>
      </c>
      <c r="I35" s="96">
        <v>9000</v>
      </c>
      <c r="J35" s="96">
        <v>11000</v>
      </c>
      <c r="K35" s="96">
        <v>8500</v>
      </c>
      <c r="L35" s="96">
        <v>8000</v>
      </c>
      <c r="M35" s="36"/>
      <c r="N35" s="36"/>
      <c r="O35" s="36"/>
      <c r="P35" s="36"/>
      <c r="Q35" s="36"/>
    </row>
    <row r="36" spans="1:18" s="9" customFormat="1" ht="19.5" customHeight="1" x14ac:dyDescent="0.15">
      <c r="A36" s="57" t="s">
        <v>11</v>
      </c>
      <c r="B36" s="58" t="s">
        <v>71</v>
      </c>
      <c r="C36" s="79">
        <f t="shared" si="6"/>
        <v>3933.3333333333335</v>
      </c>
      <c r="D36" s="80">
        <f t="shared" si="7"/>
        <v>4500</v>
      </c>
      <c r="E36" s="81">
        <f t="shared" si="8"/>
        <v>3500</v>
      </c>
      <c r="F36" s="102">
        <v>3800</v>
      </c>
      <c r="G36" s="96">
        <v>4000</v>
      </c>
      <c r="H36" s="96">
        <v>3500</v>
      </c>
      <c r="I36" s="96">
        <v>4300</v>
      </c>
      <c r="J36" s="96">
        <v>4500</v>
      </c>
      <c r="K36" s="96">
        <v>3500</v>
      </c>
      <c r="L36" s="96">
        <v>4000</v>
      </c>
      <c r="M36" s="36"/>
      <c r="N36" s="36"/>
      <c r="O36" s="36"/>
      <c r="P36" s="36"/>
      <c r="Q36" s="36"/>
    </row>
    <row r="37" spans="1:18" s="9" customFormat="1" ht="19.5" customHeight="1" x14ac:dyDescent="0.15">
      <c r="A37" s="57" t="s">
        <v>12</v>
      </c>
      <c r="B37" s="58" t="s">
        <v>13</v>
      </c>
      <c r="C37" s="79">
        <f t="shared" si="6"/>
        <v>4516.666666666667</v>
      </c>
      <c r="D37" s="80">
        <f t="shared" si="7"/>
        <v>5000</v>
      </c>
      <c r="E37" s="81">
        <f t="shared" si="8"/>
        <v>3700</v>
      </c>
      <c r="F37" s="102">
        <v>5000</v>
      </c>
      <c r="G37" s="96">
        <v>3700</v>
      </c>
      <c r="H37" s="96">
        <v>5000</v>
      </c>
      <c r="I37" s="96">
        <v>5000</v>
      </c>
      <c r="J37" s="96">
        <v>4200</v>
      </c>
      <c r="K37" s="96">
        <v>4200</v>
      </c>
      <c r="L37" s="96"/>
      <c r="M37" s="36"/>
      <c r="N37" s="36"/>
      <c r="O37" s="36"/>
      <c r="P37" s="36"/>
      <c r="Q37" s="36"/>
    </row>
    <row r="38" spans="1:18" s="9" customFormat="1" ht="19.5" customHeight="1" x14ac:dyDescent="0.15">
      <c r="A38" s="57" t="s">
        <v>14</v>
      </c>
      <c r="B38" s="58" t="s">
        <v>15</v>
      </c>
      <c r="C38" s="79">
        <f t="shared" si="6"/>
        <v>9966.6666666666661</v>
      </c>
      <c r="D38" s="80">
        <f t="shared" si="7"/>
        <v>11900</v>
      </c>
      <c r="E38" s="81">
        <f t="shared" si="8"/>
        <v>9000</v>
      </c>
      <c r="F38" s="102">
        <v>9000</v>
      </c>
      <c r="G38" s="96">
        <v>9000</v>
      </c>
      <c r="H38" s="96">
        <v>10000</v>
      </c>
      <c r="I38" s="96">
        <v>11900</v>
      </c>
      <c r="J38" s="96">
        <v>10900</v>
      </c>
      <c r="K38" s="96">
        <v>9000</v>
      </c>
      <c r="L38" s="96">
        <v>9000</v>
      </c>
      <c r="M38" s="36"/>
      <c r="N38" s="36"/>
      <c r="O38" s="36"/>
      <c r="P38" s="36"/>
      <c r="Q38" s="36"/>
    </row>
    <row r="39" spans="1:18" s="9" customFormat="1" ht="19.5" customHeight="1" x14ac:dyDescent="0.15">
      <c r="A39" s="57" t="s">
        <v>16</v>
      </c>
      <c r="B39" s="58" t="s">
        <v>17</v>
      </c>
      <c r="C39" s="79">
        <f t="shared" si="6"/>
        <v>20150</v>
      </c>
      <c r="D39" s="80">
        <f t="shared" si="7"/>
        <v>23000</v>
      </c>
      <c r="E39" s="81">
        <f t="shared" si="8"/>
        <v>17900</v>
      </c>
      <c r="F39" s="102">
        <v>21000</v>
      </c>
      <c r="G39" s="96">
        <v>23000</v>
      </c>
      <c r="H39" s="96">
        <v>20000</v>
      </c>
      <c r="I39" s="96">
        <v>18000</v>
      </c>
      <c r="J39" s="96">
        <v>21000</v>
      </c>
      <c r="K39" s="96">
        <v>17900</v>
      </c>
      <c r="L39" s="96">
        <v>18900</v>
      </c>
      <c r="M39" s="36"/>
      <c r="N39" s="36"/>
      <c r="O39" s="36"/>
      <c r="P39" s="36"/>
      <c r="Q39" s="36"/>
    </row>
    <row r="40" spans="1:18" s="9" customFormat="1" ht="19.5" customHeight="1" x14ac:dyDescent="0.15">
      <c r="A40" s="57" t="s">
        <v>18</v>
      </c>
      <c r="B40" s="58" t="s">
        <v>19</v>
      </c>
      <c r="C40" s="79">
        <f t="shared" si="6"/>
        <v>11416.666666666666</v>
      </c>
      <c r="D40" s="80">
        <f t="shared" si="7"/>
        <v>13000</v>
      </c>
      <c r="E40" s="81">
        <f t="shared" si="8"/>
        <v>9900</v>
      </c>
      <c r="F40" s="102">
        <v>9900</v>
      </c>
      <c r="G40" s="96">
        <v>13000</v>
      </c>
      <c r="H40" s="96">
        <v>12000</v>
      </c>
      <c r="I40" s="96">
        <v>11200</v>
      </c>
      <c r="J40" s="96">
        <v>11200</v>
      </c>
      <c r="K40" s="96">
        <v>11200</v>
      </c>
      <c r="L40" s="96">
        <v>12000</v>
      </c>
      <c r="M40" s="36"/>
      <c r="N40" s="36"/>
      <c r="O40" s="36"/>
      <c r="P40" s="36"/>
      <c r="Q40" s="36"/>
    </row>
    <row r="41" spans="1:18" s="9" customFormat="1" ht="19.5" customHeight="1" x14ac:dyDescent="0.15">
      <c r="A41" s="57" t="s">
        <v>20</v>
      </c>
      <c r="B41" s="58" t="s">
        <v>21</v>
      </c>
      <c r="C41" s="79">
        <f t="shared" si="6"/>
        <v>12533.333333333334</v>
      </c>
      <c r="D41" s="80">
        <f t="shared" si="7"/>
        <v>18400</v>
      </c>
      <c r="E41" s="81">
        <f t="shared" si="8"/>
        <v>10000</v>
      </c>
      <c r="F41" s="102">
        <v>10000</v>
      </c>
      <c r="G41" s="96">
        <v>11200</v>
      </c>
      <c r="H41" s="96">
        <v>12800</v>
      </c>
      <c r="I41" s="96">
        <v>10000</v>
      </c>
      <c r="J41" s="96">
        <v>18400</v>
      </c>
      <c r="K41" s="96">
        <v>12800</v>
      </c>
      <c r="L41" s="96">
        <v>13600</v>
      </c>
      <c r="M41" s="36"/>
      <c r="N41" s="36"/>
      <c r="O41" s="36"/>
      <c r="P41" s="36"/>
      <c r="Q41" s="36"/>
    </row>
    <row r="42" spans="1:18" s="9" customFormat="1" ht="19.5" customHeight="1" thickBot="1" x14ac:dyDescent="0.2">
      <c r="A42" s="59" t="s">
        <v>22</v>
      </c>
      <c r="B42" s="60" t="s">
        <v>21</v>
      </c>
      <c r="C42" s="84">
        <f t="shared" si="6"/>
        <v>15815</v>
      </c>
      <c r="D42" s="85">
        <f t="shared" si="7"/>
        <v>17780</v>
      </c>
      <c r="E42" s="86">
        <f t="shared" si="8"/>
        <v>14000</v>
      </c>
      <c r="F42" s="102">
        <v>17000</v>
      </c>
      <c r="G42" s="96">
        <v>15555</v>
      </c>
      <c r="H42" s="96">
        <v>14000</v>
      </c>
      <c r="I42" s="96">
        <v>15000</v>
      </c>
      <c r="J42" s="96">
        <v>15555</v>
      </c>
      <c r="K42" s="96">
        <v>17780</v>
      </c>
      <c r="L42" s="96">
        <v>17000</v>
      </c>
      <c r="M42" s="36"/>
      <c r="N42" s="36"/>
      <c r="O42" s="36"/>
      <c r="P42" s="36"/>
      <c r="Q42" s="36"/>
    </row>
    <row r="43" spans="1:18" s="9" customFormat="1" ht="24" customHeight="1" x14ac:dyDescent="0.15">
      <c r="A43" s="109" t="s">
        <v>80</v>
      </c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7"/>
      <c r="M43" s="109"/>
      <c r="N43" s="109"/>
      <c r="O43" s="36"/>
      <c r="P43" s="36"/>
      <c r="Q43" s="36"/>
      <c r="R43" s="36"/>
    </row>
    <row r="44" spans="1:18" s="9" customFormat="1" ht="25.5" customHeight="1" x14ac:dyDescent="0.15">
      <c r="A44" s="117" t="s">
        <v>76</v>
      </c>
      <c r="B44" s="117"/>
      <c r="C44" s="117"/>
      <c r="D44" s="117"/>
      <c r="E44" s="118"/>
      <c r="F44" s="100" t="s">
        <v>144</v>
      </c>
      <c r="G44" s="100" t="s">
        <v>126</v>
      </c>
      <c r="H44" s="100" t="s">
        <v>113</v>
      </c>
      <c r="I44" s="100" t="s">
        <v>155</v>
      </c>
      <c r="J44" s="100" t="s">
        <v>136</v>
      </c>
      <c r="K44" s="88" t="s">
        <v>149</v>
      </c>
      <c r="L44" s="100" t="s">
        <v>161</v>
      </c>
      <c r="N44" s="17"/>
      <c r="O44" s="36"/>
      <c r="P44" s="36"/>
      <c r="Q44" s="36"/>
      <c r="R44" s="1"/>
    </row>
    <row r="45" spans="1:18" s="9" customFormat="1" ht="25.5" customHeight="1" x14ac:dyDescent="0.15">
      <c r="A45" s="117"/>
      <c r="B45" s="117"/>
      <c r="C45" s="117"/>
      <c r="D45" s="117"/>
      <c r="E45" s="118"/>
      <c r="F45" s="100" t="s">
        <v>144</v>
      </c>
      <c r="G45" s="100" t="s">
        <v>126</v>
      </c>
      <c r="H45" s="100" t="s">
        <v>113</v>
      </c>
      <c r="I45" s="100" t="s">
        <v>155</v>
      </c>
      <c r="J45" s="100" t="s">
        <v>136</v>
      </c>
      <c r="K45" s="88" t="s">
        <v>149</v>
      </c>
      <c r="L45" s="100" t="s">
        <v>161</v>
      </c>
      <c r="N45" s="17"/>
      <c r="O45" s="36"/>
      <c r="P45" s="36"/>
      <c r="Q45" s="36"/>
      <c r="R45" s="1"/>
    </row>
    <row r="46" spans="1:18" s="9" customFormat="1" ht="25.5" customHeight="1" x14ac:dyDescent="0.15">
      <c r="B46" s="10"/>
      <c r="C46" s="11"/>
      <c r="D46" s="12"/>
      <c r="E46" s="12"/>
      <c r="F46" s="100" t="s">
        <v>145</v>
      </c>
      <c r="G46" s="100" t="s">
        <v>127</v>
      </c>
      <c r="H46" s="100" t="s">
        <v>114</v>
      </c>
      <c r="I46" s="100" t="s">
        <v>156</v>
      </c>
      <c r="J46" s="100" t="s">
        <v>137</v>
      </c>
      <c r="K46" s="88" t="s">
        <v>150</v>
      </c>
      <c r="L46" s="100" t="s">
        <v>162</v>
      </c>
      <c r="N46" s="17"/>
      <c r="O46" s="36"/>
      <c r="P46" s="36"/>
      <c r="Q46" s="36"/>
      <c r="R46" s="1"/>
    </row>
    <row r="47" spans="1:18" s="9" customFormat="1" ht="25.5" customHeight="1" x14ac:dyDescent="0.15">
      <c r="B47" s="10"/>
      <c r="C47" s="11"/>
      <c r="D47" s="12"/>
      <c r="E47" s="12"/>
      <c r="F47" s="100" t="s">
        <v>124</v>
      </c>
      <c r="G47" s="101" t="s">
        <v>128</v>
      </c>
      <c r="H47" s="100" t="s">
        <v>115</v>
      </c>
      <c r="I47" s="100" t="s">
        <v>157</v>
      </c>
      <c r="J47" s="100" t="s">
        <v>138</v>
      </c>
      <c r="K47" s="88" t="s">
        <v>151</v>
      </c>
      <c r="L47" s="100" t="s">
        <v>163</v>
      </c>
      <c r="N47" s="17"/>
      <c r="O47" s="36"/>
      <c r="P47" s="36"/>
      <c r="Q47" s="36"/>
      <c r="R47" s="1"/>
    </row>
    <row r="48" spans="1:18" s="9" customFormat="1" ht="25.5" customHeight="1" x14ac:dyDescent="0.15">
      <c r="B48" s="10"/>
      <c r="C48" s="11"/>
      <c r="D48" s="12"/>
      <c r="E48" s="12"/>
      <c r="F48" s="100" t="s">
        <v>84</v>
      </c>
      <c r="G48" s="100" t="s">
        <v>123</v>
      </c>
      <c r="H48" s="100" t="s">
        <v>84</v>
      </c>
      <c r="I48" s="100" t="s">
        <v>84</v>
      </c>
      <c r="J48" s="100" t="s">
        <v>120</v>
      </c>
      <c r="K48" s="106" t="s">
        <v>112</v>
      </c>
      <c r="L48" s="100"/>
      <c r="N48" s="17"/>
      <c r="O48" s="36"/>
      <c r="P48" s="36"/>
      <c r="Q48" s="36"/>
      <c r="R48" s="1"/>
    </row>
    <row r="49" spans="1:18" s="9" customFormat="1" ht="25.5" customHeight="1" x14ac:dyDescent="0.15">
      <c r="B49" s="10"/>
      <c r="C49" s="11"/>
      <c r="D49" s="12"/>
      <c r="E49" s="12"/>
      <c r="F49" s="100" t="s">
        <v>122</v>
      </c>
      <c r="G49" s="100" t="s">
        <v>129</v>
      </c>
      <c r="H49" s="100" t="s">
        <v>116</v>
      </c>
      <c r="I49" s="100" t="s">
        <v>121</v>
      </c>
      <c r="J49" s="100" t="s">
        <v>139</v>
      </c>
      <c r="K49" s="100" t="s">
        <v>152</v>
      </c>
      <c r="L49" s="100" t="s">
        <v>164</v>
      </c>
      <c r="N49" s="17"/>
      <c r="O49" s="36"/>
      <c r="P49" s="36"/>
      <c r="R49" s="1"/>
    </row>
    <row r="50" spans="1:18" s="9" customFormat="1" ht="25.5" customHeight="1" x14ac:dyDescent="0.15">
      <c r="B50" s="10"/>
      <c r="C50" s="11"/>
      <c r="D50" s="12"/>
      <c r="E50" s="12"/>
      <c r="F50" s="100" t="s">
        <v>146</v>
      </c>
      <c r="G50" s="105" t="s">
        <v>130</v>
      </c>
      <c r="H50" s="100" t="s">
        <v>117</v>
      </c>
      <c r="I50" s="100" t="s">
        <v>158</v>
      </c>
      <c r="J50" s="100" t="s">
        <v>140</v>
      </c>
      <c r="K50" s="100" t="s">
        <v>112</v>
      </c>
      <c r="L50" s="100" t="s">
        <v>165</v>
      </c>
      <c r="N50" s="17"/>
      <c r="P50" s="37"/>
      <c r="R50" s="1"/>
    </row>
    <row r="51" spans="1:18" s="9" customFormat="1" ht="25.5" customHeight="1" x14ac:dyDescent="0.15">
      <c r="B51" s="10"/>
      <c r="C51" s="11"/>
      <c r="D51" s="12"/>
      <c r="E51" s="12"/>
      <c r="F51" s="100" t="s">
        <v>125</v>
      </c>
      <c r="G51" s="100" t="s">
        <v>131</v>
      </c>
      <c r="H51" s="100" t="s">
        <v>134</v>
      </c>
      <c r="I51" s="100" t="s">
        <v>159</v>
      </c>
      <c r="J51" s="100" t="s">
        <v>141</v>
      </c>
      <c r="K51" s="100" t="s">
        <v>153</v>
      </c>
      <c r="L51" s="100" t="s">
        <v>166</v>
      </c>
      <c r="N51" s="17"/>
      <c r="O51" s="17"/>
      <c r="P51" s="17"/>
      <c r="R51" s="1"/>
    </row>
    <row r="52" spans="1:18" s="9" customFormat="1" ht="28.5" customHeight="1" x14ac:dyDescent="0.15">
      <c r="B52" s="10"/>
      <c r="C52" s="11"/>
      <c r="D52" s="12"/>
      <c r="E52" s="12"/>
      <c r="F52" s="100" t="s">
        <v>147</v>
      </c>
      <c r="G52" s="100" t="s">
        <v>132</v>
      </c>
      <c r="H52" s="100" t="s">
        <v>118</v>
      </c>
      <c r="I52" s="100" t="s">
        <v>160</v>
      </c>
      <c r="J52" s="100" t="s">
        <v>143</v>
      </c>
      <c r="K52" s="100" t="s">
        <v>154</v>
      </c>
      <c r="L52" s="100" t="s">
        <v>167</v>
      </c>
      <c r="N52" s="17"/>
      <c r="O52" s="17"/>
      <c r="P52" s="17"/>
      <c r="R52" s="1"/>
    </row>
    <row r="53" spans="1:18" s="9" customFormat="1" ht="28.5" customHeight="1" x14ac:dyDescent="0.15">
      <c r="B53" s="10"/>
      <c r="C53" s="11"/>
      <c r="D53" s="12"/>
      <c r="E53" s="12"/>
      <c r="F53" s="100" t="s">
        <v>148</v>
      </c>
      <c r="G53" s="100" t="s">
        <v>133</v>
      </c>
      <c r="H53" s="100" t="s">
        <v>119</v>
      </c>
      <c r="I53" s="100" t="s">
        <v>160</v>
      </c>
      <c r="J53" s="100" t="s">
        <v>142</v>
      </c>
      <c r="K53" s="100" t="s">
        <v>154</v>
      </c>
      <c r="L53" s="100" t="s">
        <v>167</v>
      </c>
      <c r="N53" s="17"/>
      <c r="O53" s="17"/>
      <c r="P53" s="17"/>
      <c r="R53" s="1"/>
    </row>
    <row r="54" spans="1:18" ht="15" customHeight="1" x14ac:dyDescent="0.15">
      <c r="A54" s="110" t="s">
        <v>104</v>
      </c>
      <c r="B54" s="110"/>
      <c r="C54" s="110"/>
      <c r="D54" s="110"/>
      <c r="E54" s="110"/>
      <c r="F54" s="110"/>
      <c r="G54" s="110"/>
      <c r="H54" s="90"/>
      <c r="I54" s="25"/>
      <c r="J54" s="26"/>
      <c r="K54" s="6"/>
      <c r="M54" s="5"/>
      <c r="N54" s="5"/>
    </row>
    <row r="55" spans="1:18" ht="15" customHeight="1" x14ac:dyDescent="0.15">
      <c r="A55" s="110"/>
      <c r="B55" s="110"/>
      <c r="C55" s="110"/>
      <c r="D55" s="110"/>
      <c r="E55" s="110"/>
      <c r="F55" s="110"/>
      <c r="G55" s="110"/>
      <c r="I55" s="90"/>
      <c r="J55" s="90"/>
      <c r="K55" s="90"/>
      <c r="M55" s="90"/>
      <c r="N55" s="90"/>
      <c r="O55" s="90"/>
      <c r="P55" s="90"/>
      <c r="Q55" s="90"/>
    </row>
  </sheetData>
  <mergeCells count="9">
    <mergeCell ref="A54:G55"/>
    <mergeCell ref="A3:Q3"/>
    <mergeCell ref="A30:H30"/>
    <mergeCell ref="A1:Q1"/>
    <mergeCell ref="A2:Q2"/>
    <mergeCell ref="A44:E45"/>
    <mergeCell ref="A29:H29"/>
    <mergeCell ref="A28:Q28"/>
    <mergeCell ref="A27:B27"/>
  </mergeCells>
  <phoneticPr fontId="2" type="noConversion"/>
  <conditionalFormatting sqref="F6:F27">
    <cfRule type="cellIs" dxfId="5" priority="4" operator="lessThan">
      <formula>0</formula>
    </cfRule>
    <cfRule type="cellIs" dxfId="4" priority="5" operator="equal">
      <formula>0</formula>
    </cfRule>
    <cfRule type="cellIs" dxfId="3" priority="6" operator="greaterThan">
      <formula>0</formula>
    </cfRule>
  </conditionalFormatting>
  <conditionalFormatting sqref="C27:E27">
    <cfRule type="cellIs" dxfId="2" priority="1" operator="lessThan">
      <formula>0</formula>
    </cfRule>
    <cfRule type="cellIs" dxfId="1" priority="2" operator="equal">
      <formula>0</formula>
    </cfRule>
    <cfRule type="cellIs" dxfId="0" priority="3" operator="greater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1.서민물가</vt:lpstr>
      <vt:lpstr>'1.서민물가'!Print_Area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2021-02-10T06:34:24Z</cp:lastPrinted>
  <dcterms:created xsi:type="dcterms:W3CDTF">2009-03-09T06:48:12Z</dcterms:created>
  <dcterms:modified xsi:type="dcterms:W3CDTF">2026-03-27T05:40:51Z</dcterms:modified>
</cp:coreProperties>
</file>